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120" yWindow="45" windowWidth="14955" windowHeight="9000" tabRatio="660" activeTab="0"/>
  </bookViews>
  <sheets>
    <sheet name="start" sheetId="1" r:id="rId1"/>
    <sheet name="リスト" sheetId="2" r:id="rId2"/>
    <sheet name="集計用シート（個人戦）" sheetId="3" r:id="rId3"/>
    <sheet name="集計用シート（団体戦）" sheetId="4" r:id="rId4"/>
    <sheet name="部員名簿" sheetId="5" r:id="rId5"/>
    <sheet name="参加申込(個人戦)" sheetId="6" r:id="rId6"/>
    <sheet name="参加申込(団体戦)" sheetId="7" r:id="rId7"/>
    <sheet name="参加申込印刷(個人戦)" sheetId="8" r:id="rId8"/>
    <sheet name="参加申込印刷(団体戦)" sheetId="9" r:id="rId9"/>
    <sheet name="日連登録票" sheetId="10" state="hidden" r:id="rId10"/>
  </sheets>
  <definedNames>
    <definedName name="_xlnm.Print_Area" localSheetId="7">'参加申込印刷(個人戦)'!$A$1:$P$52</definedName>
    <definedName name="_xlnm.Print_Area" localSheetId="8">'参加申込印刷(団体戦)'!$A$1:$Q$52</definedName>
    <definedName name="_xlnm.Print_Titles" localSheetId="4">'部員名簿'!$1:$8</definedName>
    <definedName name="学校">#REF!</definedName>
    <definedName name="学校名">#REF!</definedName>
    <definedName name="郡市">#REF!</definedName>
    <definedName name="種別">'リスト'!$G$3:$G$27</definedName>
    <definedName name="性別">'リスト'!#REF!</definedName>
    <definedName name="全体">#REF!</definedName>
    <definedName name="大会名">'リスト'!$E$3:$E$11</definedName>
    <definedName name="町村">#REF!</definedName>
    <definedName name="年度">'リスト'!$E$14:$E$25</definedName>
  </definedNames>
  <calcPr fullCalcOnLoad="1"/>
</workbook>
</file>

<file path=xl/comments6.xml><?xml version="1.0" encoding="utf-8"?>
<comments xmlns="http://schemas.openxmlformats.org/spreadsheetml/2006/main">
  <authors>
    <author>teacher</author>
  </authors>
  <commentList>
    <comment ref="F8" authorId="0">
      <text>
        <r>
          <rPr>
            <sz val="9"/>
            <rFont val="ＭＳ Ｐゴシック"/>
            <family val="3"/>
          </rPr>
          <t>部員名簿にないナンバーが選ばれたときは，
＃N/Aと表示されます。</t>
        </r>
      </text>
    </comment>
    <comment ref="F9" authorId="0">
      <text>
        <r>
          <rPr>
            <sz val="9"/>
            <rFont val="ＭＳ Ｐゴシック"/>
            <family val="3"/>
          </rPr>
          <t>部員名簿にないナンバーが選ばれたときは，
＃N/Aと表示されます。</t>
        </r>
      </text>
    </comment>
  </commentList>
</comments>
</file>

<file path=xl/comments7.xml><?xml version="1.0" encoding="utf-8"?>
<comments xmlns="http://schemas.openxmlformats.org/spreadsheetml/2006/main">
  <authors>
    <author>teacher</author>
  </authors>
  <commentList>
    <comment ref="F8" authorId="0">
      <text>
        <r>
          <rPr>
            <sz val="9"/>
            <rFont val="ＭＳ Ｐゴシック"/>
            <family val="3"/>
          </rPr>
          <t>部員名簿にないナンバーが選ばれたときは，
＃N/Aと表示されます。</t>
        </r>
      </text>
    </comment>
  </commentList>
</comments>
</file>

<file path=xl/sharedStrings.xml><?xml version="1.0" encoding="utf-8"?>
<sst xmlns="http://schemas.openxmlformats.org/spreadsheetml/2006/main" count="382" uniqueCount="201">
  <si>
    <t>種別</t>
  </si>
  <si>
    <t>学校名</t>
  </si>
  <si>
    <t>代表者名</t>
  </si>
  <si>
    <t>印</t>
  </si>
  <si>
    <t>所在地</t>
  </si>
  <si>
    <t>電話</t>
  </si>
  <si>
    <t>顧問名</t>
  </si>
  <si>
    <t>名</t>
  </si>
  <si>
    <t>月</t>
  </si>
  <si>
    <t>日</t>
  </si>
  <si>
    <t>ID</t>
  </si>
  <si>
    <t>学年</t>
  </si>
  <si>
    <t>住所</t>
  </si>
  <si>
    <t>フリガナ</t>
  </si>
  <si>
    <t>姓</t>
  </si>
  <si>
    <t>名</t>
  </si>
  <si>
    <t>一般</t>
  </si>
  <si>
    <t>所属団体</t>
  </si>
  <si>
    <t>実業団</t>
  </si>
  <si>
    <t>一般クラブ</t>
  </si>
  <si>
    <t>大学生同好会</t>
  </si>
  <si>
    <t>小学生クラブ</t>
  </si>
  <si>
    <t>その他</t>
  </si>
  <si>
    <t>中体連加盟の中学校</t>
  </si>
  <si>
    <t>レディスクラブ</t>
  </si>
  <si>
    <t>高体連加盟の高等学校</t>
  </si>
  <si>
    <t>日本学連加盟の大学</t>
  </si>
  <si>
    <t>（０１）</t>
  </si>
  <si>
    <t>（０２）</t>
  </si>
  <si>
    <t>（０３）</t>
  </si>
  <si>
    <t>（０４）</t>
  </si>
  <si>
    <t>（０５）</t>
  </si>
  <si>
    <t>（０６）</t>
  </si>
  <si>
    <t>（０７）</t>
  </si>
  <si>
    <t>（０８）</t>
  </si>
  <si>
    <t>（０９）</t>
  </si>
  <si>
    <t>平成16年度</t>
  </si>
  <si>
    <t>計</t>
  </si>
  <si>
    <t>男子</t>
  </si>
  <si>
    <t>女子</t>
  </si>
  <si>
    <t>所属団体の分類（いずれかに○）</t>
  </si>
  <si>
    <t>団体登録番号</t>
  </si>
  <si>
    <t>フリガナ</t>
  </si>
  <si>
    <t>団体名</t>
  </si>
  <si>
    <t>連絡責任者名</t>
  </si>
  <si>
    <t>連絡場所</t>
  </si>
  <si>
    <t>１．</t>
  </si>
  <si>
    <t>９．</t>
  </si>
  <si>
    <t>継続</t>
  </si>
  <si>
    <t>削除</t>
  </si>
  <si>
    <t>（）</t>
  </si>
  <si>
    <t>２．</t>
  </si>
  <si>
    <t>３．</t>
  </si>
  <si>
    <t>４．</t>
  </si>
  <si>
    <t>退会</t>
  </si>
  <si>
    <t>統合</t>
  </si>
  <si>
    <t>二重登録</t>
  </si>
  <si>
    <t>会員数</t>
  </si>
  <si>
    <t>個人登録料</t>
  </si>
  <si>
    <t>団体会費</t>
  </si>
  <si>
    <t>市区町村連盟
（都道府県中･高体育連）
納入金</t>
  </si>
  <si>
    <t>都道府県連盟
納入金</t>
  </si>
  <si>
    <t>日本連盟
納入金</t>
  </si>
  <si>
    <t>合　計</t>
  </si>
  <si>
    <t>円</t>
  </si>
  <si>
    <t>×</t>
  </si>
  <si>
    <t>年</t>
  </si>
  <si>
    <t>平成</t>
  </si>
  <si>
    <t>平成17年度</t>
  </si>
  <si>
    <t>―</t>
  </si>
  <si>
    <t>〒</t>
  </si>
  <si>
    <t>TEL</t>
  </si>
  <si>
    <t>姓</t>
  </si>
  <si>
    <t>代表者名</t>
  </si>
  <si>
    <t>顧問氏名</t>
  </si>
  <si>
    <t>郵便番号１</t>
  </si>
  <si>
    <t>郵便番号２</t>
  </si>
  <si>
    <t>電話番号１</t>
  </si>
  <si>
    <t>電話番号２</t>
  </si>
  <si>
    <t>電話番号３</t>
  </si>
  <si>
    <t>FAX１</t>
  </si>
  <si>
    <t>FAX２</t>
  </si>
  <si>
    <t>FAX３</t>
  </si>
  <si>
    <t>顧問フリガナ</t>
  </si>
  <si>
    <t>代表者フリガナ</t>
  </si>
  <si>
    <t>顧問携帯１</t>
  </si>
  <si>
    <t>顧問携帯２</t>
  </si>
  <si>
    <t>顧問携帯３</t>
  </si>
  <si>
    <t>顧問電話１</t>
  </si>
  <si>
    <t>顧問電話２</t>
  </si>
  <si>
    <t>顧問電話３</t>
  </si>
  <si>
    <t>外部コーチ名</t>
  </si>
  <si>
    <t>外部コーチ連絡先１</t>
  </si>
  <si>
    <t>外部コーチ連絡先２</t>
  </si>
  <si>
    <t>外部コーチ連絡先３</t>
  </si>
  <si>
    <t>〒</t>
  </si>
  <si>
    <t>ＦＡＸ</t>
  </si>
  <si>
    <t>携帯</t>
  </si>
  <si>
    <t>プレイヤーＡ</t>
  </si>
  <si>
    <t>プレイヤーＢ</t>
  </si>
  <si>
    <t>氏名</t>
  </si>
  <si>
    <t>－</t>
  </si>
  <si>
    <t>順</t>
  </si>
  <si>
    <t>学校長名</t>
  </si>
  <si>
    <t>大会名</t>
  </si>
  <si>
    <t>顧問住所</t>
  </si>
  <si>
    <t>プレイヤーA</t>
  </si>
  <si>
    <t>プレイヤーB</t>
  </si>
  <si>
    <t>高知県中学校ソフトテニス春季大会</t>
  </si>
  <si>
    <t>高知県中学校連盟盾大会</t>
  </si>
  <si>
    <t>高知県中学校ソフトテニス秋季大会</t>
  </si>
  <si>
    <t>高知県中学校ソフトテニス冬季大会</t>
  </si>
  <si>
    <t>プレイヤーA</t>
  </si>
  <si>
    <t>プレイヤーB</t>
  </si>
  <si>
    <t>プレイヤーＡ</t>
  </si>
  <si>
    <t>プレイヤーＢ</t>
  </si>
  <si>
    <t>プレイヤーA</t>
  </si>
  <si>
    <t>プレイヤーB</t>
  </si>
  <si>
    <t>参加申込書　(団体戦)</t>
  </si>
  <si>
    <t>参加申込書　(個人戦)</t>
  </si>
  <si>
    <t>日連ｺｰﾄﾞ</t>
  </si>
  <si>
    <t>個人戦</t>
  </si>
  <si>
    <t>○</t>
  </si>
  <si>
    <t>中学校名</t>
  </si>
  <si>
    <t/>
  </si>
  <si>
    <t>団体戦</t>
  </si>
  <si>
    <t>部員数</t>
  </si>
  <si>
    <t>学校所在地</t>
  </si>
  <si>
    <t>電話</t>
  </si>
  <si>
    <t>FAX</t>
  </si>
  <si>
    <t>学校長名</t>
  </si>
  <si>
    <t>顧問名</t>
  </si>
  <si>
    <t>氏名（必須）</t>
  </si>
  <si>
    <t>ﾌﾘｶﾞﾅ（必須）</t>
  </si>
  <si>
    <t>１５歳以下男子</t>
  </si>
  <si>
    <t>１５歳以下女子</t>
  </si>
  <si>
    <t>１８歳以下男子</t>
  </si>
  <si>
    <t>１８歳以下女子</t>
  </si>
  <si>
    <t>男子１部</t>
  </si>
  <si>
    <t>男子２部</t>
  </si>
  <si>
    <t>男子３部</t>
  </si>
  <si>
    <t>男子４部</t>
  </si>
  <si>
    <t>男子５部</t>
  </si>
  <si>
    <t>男子６部</t>
  </si>
  <si>
    <t>女子１部</t>
  </si>
  <si>
    <t>女子２部</t>
  </si>
  <si>
    <t>女子３部</t>
  </si>
  <si>
    <t>女子４部</t>
  </si>
  <si>
    <t>女子５部</t>
  </si>
  <si>
    <t>女子６部</t>
  </si>
  <si>
    <t>性別
（必須）</t>
  </si>
  <si>
    <t>学年
（必須）</t>
  </si>
  <si>
    <t>男</t>
  </si>
  <si>
    <t>チーム</t>
  </si>
  <si>
    <t>チーム</t>
  </si>
  <si>
    <t>チーム順</t>
  </si>
  <si>
    <t>１年生男子</t>
  </si>
  <si>
    <t>２年生以下男子</t>
  </si>
  <si>
    <t>３年生男子</t>
  </si>
  <si>
    <t>１年生女子</t>
  </si>
  <si>
    <t>２年生以下女子</t>
  </si>
  <si>
    <t>３年生女子</t>
  </si>
  <si>
    <t>高知市中学校春季大会</t>
  </si>
  <si>
    <t>高知市総合選手権春季大会</t>
  </si>
  <si>
    <t>高知市総合選手権秋季大会</t>
  </si>
  <si>
    <t>都道府県対抗全日本中学生大会　高知県最終予選</t>
  </si>
  <si>
    <t>選手名</t>
  </si>
  <si>
    <t>システム操作</t>
  </si>
  <si>
    <t>リストボックスの部員名(性)を選択してください。</t>
  </si>
  <si>
    <t xml:space="preserve"> </t>
  </si>
  <si>
    <t>選手名</t>
  </si>
  <si>
    <t>A</t>
  </si>
  <si>
    <t>大石</t>
  </si>
  <si>
    <t>将之</t>
  </si>
  <si>
    <t>オオイシ</t>
  </si>
  <si>
    <t>マサユキ</t>
  </si>
  <si>
    <t>黒石</t>
  </si>
  <si>
    <t>正雄</t>
  </si>
  <si>
    <t>クロイシ</t>
  </si>
  <si>
    <t>マサオ</t>
  </si>
  <si>
    <t>溝渕</t>
  </si>
  <si>
    <t>隆彦</t>
  </si>
  <si>
    <t>ミゾブチ</t>
  </si>
  <si>
    <t>タカヒコ</t>
  </si>
  <si>
    <t>生田</t>
  </si>
  <si>
    <t>悟士</t>
  </si>
  <si>
    <t>イクタ</t>
  </si>
  <si>
    <t>サトシ</t>
  </si>
  <si>
    <t>チーム</t>
  </si>
  <si>
    <t>消去</t>
  </si>
  <si>
    <t>平成28年度</t>
  </si>
  <si>
    <t>平成29年度</t>
  </si>
  <si>
    <t>平成30年度</t>
  </si>
  <si>
    <t>平成31年度</t>
  </si>
  <si>
    <t>平成32年度</t>
  </si>
  <si>
    <t>平成33年度</t>
  </si>
  <si>
    <t>平成34年度</t>
  </si>
  <si>
    <t>平成35年度</t>
  </si>
  <si>
    <t>平成36年度</t>
  </si>
  <si>
    <t>平成37年度</t>
  </si>
  <si>
    <t>平成38年度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</si>
</sst>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s>
  <fonts count="61">
    <font>
      <sz val="11"/>
      <name val="ＭＳ Ｐゴシック"/>
      <family val="3"/>
    </font>
    <font>
      <sz val="6"/>
      <name val="ＭＳ Ｐゴシック"/>
      <family val="3"/>
    </font>
    <font>
      <sz val="8"/>
      <name val="ＭＳ Ｐゴシック"/>
      <family val="3"/>
    </font>
    <font>
      <sz val="12"/>
      <name val="ＭＳ Ｐゴシック"/>
      <family val="3"/>
    </font>
    <font>
      <sz val="14"/>
      <name val="ＭＳ Ｐゴシック"/>
      <family val="3"/>
    </font>
    <font>
      <u val="single"/>
      <sz val="11"/>
      <color indexed="12"/>
      <name val="ＭＳ Ｐゴシック"/>
      <family val="3"/>
    </font>
    <font>
      <sz val="10"/>
      <name val="ＭＳ Ｐゴシック"/>
      <family val="3"/>
    </font>
    <font>
      <sz val="9"/>
      <name val="ＭＳ Ｐゴシック"/>
      <family val="3"/>
    </font>
    <font>
      <sz val="20"/>
      <name val="ＭＳ Ｐゴシック"/>
      <family val="3"/>
    </font>
    <font>
      <sz val="10"/>
      <color indexed="8"/>
      <name val="ＭＳ Ｐゴシック"/>
      <family val="3"/>
    </font>
    <font>
      <sz val="11"/>
      <color indexed="8"/>
      <name val="ＭＳ Ｐゴシック"/>
      <family val="3"/>
    </font>
    <font>
      <sz val="18"/>
      <name val="ＭＳ Ｐゴシック"/>
      <family val="3"/>
    </font>
    <font>
      <b/>
      <sz val="14"/>
      <name val="ＭＳ Ｐゴシック"/>
      <family val="3"/>
    </font>
    <font>
      <b/>
      <sz val="12"/>
      <color indexed="9"/>
      <name val="ＭＳ Ｐゴシック"/>
      <family val="3"/>
    </font>
    <font>
      <b/>
      <sz val="11"/>
      <name val="ＭＳ Ｐゴシック"/>
      <family val="3"/>
    </font>
    <font>
      <b/>
      <sz val="9"/>
      <name val="ＭＳ Ｐゴシック"/>
      <family val="3"/>
    </font>
    <font>
      <b/>
      <sz val="11"/>
      <color indexed="10"/>
      <name val="ＭＳ Ｐゴシック"/>
      <family val="3"/>
    </font>
    <font>
      <b/>
      <sz val="10"/>
      <color indexed="10"/>
      <name val="ＭＳ Ｐゴシック"/>
      <family val="3"/>
    </font>
    <font>
      <sz val="11"/>
      <color indexed="9"/>
      <name val="ＭＳ Ｐゴシック"/>
      <family val="3"/>
    </font>
    <font>
      <u val="single"/>
      <sz val="11"/>
      <color indexed="36"/>
      <name val="ＭＳ Ｐゴシック"/>
      <family val="3"/>
    </font>
    <font>
      <sz val="11"/>
      <color indexed="10"/>
      <name val="ＭＳ 明朝"/>
      <family val="1"/>
    </font>
    <font>
      <sz val="11"/>
      <color indexed="12"/>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6"/>
      <color indexed="9"/>
      <name val="ＭＳ Ｐゴシック"/>
      <family val="3"/>
    </font>
    <font>
      <u val="single"/>
      <sz val="16"/>
      <color indexed="9"/>
      <name val="ＭＳ Ｐゴシック"/>
      <family val="3"/>
    </font>
    <font>
      <sz val="11"/>
      <color indexed="13"/>
      <name val="ＭＳ Ｐゴシック"/>
      <family val="3"/>
    </font>
    <font>
      <b/>
      <sz val="11"/>
      <color indexed="11"/>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8"/>
        <bgColor indexed="64"/>
      </patternFill>
    </fill>
    <fill>
      <patternFill patternType="solid">
        <fgColor indexed="43"/>
        <bgColor indexed="64"/>
      </patternFill>
    </fill>
    <fill>
      <patternFill patternType="solid">
        <fgColor indexed="51"/>
        <bgColor indexed="64"/>
      </patternFill>
    </fill>
    <fill>
      <patternFill patternType="solid">
        <fgColor indexed="44"/>
        <bgColor indexed="64"/>
      </patternFill>
    </fill>
    <fill>
      <patternFill patternType="solid">
        <fgColor indexed="13"/>
        <bgColor indexed="64"/>
      </patternFill>
    </fill>
    <fill>
      <patternFill patternType="solid">
        <fgColor indexed="47"/>
        <bgColor indexed="64"/>
      </patternFill>
    </fill>
    <fill>
      <patternFill patternType="solid">
        <fgColor indexed="10"/>
        <bgColor indexed="64"/>
      </patternFill>
    </fill>
    <fill>
      <patternFill patternType="solid">
        <fgColor indexed="15"/>
        <bgColor indexed="64"/>
      </patternFill>
    </fill>
    <fill>
      <patternFill patternType="solid">
        <fgColor indexed="14"/>
        <bgColor indexed="64"/>
      </patternFill>
    </fill>
    <fill>
      <patternFill patternType="solid">
        <fgColor indexed="11"/>
        <bgColor indexed="64"/>
      </patternFill>
    </fill>
    <fill>
      <patternFill patternType="solid">
        <fgColor indexed="55"/>
        <bgColor indexed="64"/>
      </patternFill>
    </fill>
    <fill>
      <patternFill patternType="solid">
        <fgColor indexed="52"/>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color indexed="63"/>
      </left>
      <right>
        <color indexed="63"/>
      </right>
      <top style="thin"/>
      <bottom style="thin"/>
    </border>
    <border>
      <left style="thin"/>
      <right style="medium"/>
      <top style="medium"/>
      <bottom style="thin"/>
    </border>
    <border>
      <left style="thin"/>
      <right>
        <color indexed="63"/>
      </right>
      <top style="thin"/>
      <bottom style="thin"/>
    </border>
    <border>
      <left>
        <color indexed="63"/>
      </left>
      <right style="thin"/>
      <top style="hair"/>
      <bottom style="thin"/>
    </border>
    <border>
      <left>
        <color indexed="63"/>
      </left>
      <right style="thin"/>
      <top style="hair"/>
      <bottom style="double"/>
    </border>
    <border>
      <left style="thick">
        <color indexed="10"/>
      </left>
      <right style="thick">
        <color indexed="10"/>
      </right>
      <top>
        <color indexed="63"/>
      </top>
      <bottom>
        <color indexed="63"/>
      </bottom>
    </border>
    <border>
      <left style="thick">
        <color indexed="10"/>
      </left>
      <right style="thick">
        <color indexed="10"/>
      </right>
      <top style="hair">
        <color indexed="10"/>
      </top>
      <bottom style="thin">
        <color indexed="10"/>
      </bottom>
    </border>
    <border>
      <left style="thick">
        <color indexed="10"/>
      </left>
      <right style="thick">
        <color indexed="10"/>
      </right>
      <top style="hair">
        <color indexed="10"/>
      </top>
      <bottom style="medium"/>
    </border>
    <border>
      <left style="thick">
        <color indexed="10"/>
      </left>
      <right style="thick">
        <color indexed="10"/>
      </right>
      <top style="hair">
        <color indexed="10"/>
      </top>
      <bottom style="double"/>
    </border>
    <border>
      <left style="thick">
        <color indexed="10"/>
      </left>
      <right style="thick">
        <color indexed="10"/>
      </right>
      <top style="double"/>
      <bottom>
        <color indexed="63"/>
      </bottom>
    </border>
    <border>
      <left style="thin"/>
      <right style="thin"/>
      <top>
        <color indexed="63"/>
      </top>
      <bottom>
        <color indexed="63"/>
      </bottom>
    </border>
    <border>
      <left style="thin"/>
      <right style="thin"/>
      <top style="hair"/>
      <bottom style="thin"/>
    </border>
    <border>
      <left style="thin"/>
      <right style="thin"/>
      <top style="hair"/>
      <bottom style="hair"/>
    </border>
    <border>
      <left style="thin"/>
      <right style="thin"/>
      <top style="hair"/>
      <bottom>
        <color indexed="63"/>
      </bottom>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thick">
        <color indexed="10"/>
      </left>
      <right style="thin"/>
      <top style="double"/>
      <bottom style="hair"/>
    </border>
    <border>
      <left>
        <color indexed="63"/>
      </left>
      <right style="thin"/>
      <top style="double"/>
      <bottom style="hair"/>
    </border>
    <border>
      <left style="thick">
        <color indexed="10"/>
      </left>
      <right style="thin"/>
      <top style="hair"/>
      <bottom style="thin"/>
    </border>
    <border>
      <left style="thick">
        <color indexed="10"/>
      </left>
      <right style="thin"/>
      <top style="hair"/>
      <bottom>
        <color indexed="63"/>
      </bottom>
    </border>
    <border>
      <left>
        <color indexed="63"/>
      </left>
      <right style="thin"/>
      <top style="hair"/>
      <bottom>
        <color indexed="63"/>
      </bottom>
    </border>
    <border>
      <left style="thick">
        <color indexed="10"/>
      </left>
      <right style="thin"/>
      <top style="thin"/>
      <bottom style="hair"/>
    </border>
    <border>
      <left>
        <color indexed="63"/>
      </left>
      <right style="double"/>
      <top style="double"/>
      <bottom style="hair"/>
    </border>
    <border>
      <left>
        <color indexed="63"/>
      </left>
      <right style="double"/>
      <top style="hair"/>
      <bottom>
        <color indexed="63"/>
      </bottom>
    </border>
    <border>
      <left>
        <color indexed="63"/>
      </left>
      <right style="double"/>
      <top style="thin"/>
      <bottom style="hair"/>
    </border>
    <border>
      <left>
        <color indexed="63"/>
      </left>
      <right style="double"/>
      <top style="hair"/>
      <bottom style="thin"/>
    </border>
    <border>
      <left style="thick">
        <color indexed="10"/>
      </left>
      <right style="thin"/>
      <top style="hair"/>
      <bottom style="double"/>
    </border>
    <border>
      <left>
        <color indexed="63"/>
      </left>
      <right style="double"/>
      <top style="hair"/>
      <bottom style="double"/>
    </border>
    <border>
      <left style="double">
        <color indexed="12"/>
      </left>
      <right>
        <color indexed="63"/>
      </right>
      <top>
        <color indexed="63"/>
      </top>
      <bottom>
        <color indexed="63"/>
      </bottom>
    </border>
    <border>
      <left>
        <color indexed="63"/>
      </left>
      <right style="double">
        <color indexed="12"/>
      </right>
      <top>
        <color indexed="63"/>
      </top>
      <bottom>
        <color indexed="63"/>
      </bottom>
    </border>
    <border>
      <left style="double">
        <color indexed="12"/>
      </left>
      <right>
        <color indexed="63"/>
      </right>
      <top>
        <color indexed="63"/>
      </top>
      <bottom style="double">
        <color indexed="12"/>
      </bottom>
    </border>
    <border>
      <left>
        <color indexed="63"/>
      </left>
      <right>
        <color indexed="63"/>
      </right>
      <top>
        <color indexed="63"/>
      </top>
      <bottom style="double">
        <color indexed="12"/>
      </bottom>
    </border>
    <border>
      <left>
        <color indexed="63"/>
      </left>
      <right style="double">
        <color indexed="12"/>
      </right>
      <top>
        <color indexed="63"/>
      </top>
      <bottom style="double">
        <color indexed="12"/>
      </bottom>
    </border>
    <border>
      <left style="thick">
        <color indexed="12"/>
      </left>
      <right style="thin">
        <color indexed="12"/>
      </right>
      <top style="thick">
        <color indexed="12"/>
      </top>
      <bottom>
        <color indexed="63"/>
      </bottom>
    </border>
    <border>
      <left style="thin">
        <color indexed="12"/>
      </left>
      <right style="thin">
        <color indexed="12"/>
      </right>
      <top style="thin">
        <color indexed="12"/>
      </top>
      <bottom style="thin">
        <color indexed="12"/>
      </bottom>
    </border>
    <border>
      <left style="thin">
        <color indexed="12"/>
      </left>
      <right style="medium">
        <color indexed="12"/>
      </right>
      <top style="thin">
        <color indexed="12"/>
      </top>
      <bottom style="thin">
        <color indexed="12"/>
      </bottom>
    </border>
    <border>
      <left style="thin">
        <color indexed="12"/>
      </left>
      <right style="thin">
        <color indexed="12"/>
      </right>
      <top style="thin">
        <color indexed="12"/>
      </top>
      <bottom style="medium">
        <color indexed="12"/>
      </bottom>
    </border>
    <border>
      <left style="thin">
        <color indexed="12"/>
      </left>
      <right style="medium">
        <color indexed="12"/>
      </right>
      <top style="thin">
        <color indexed="12"/>
      </top>
      <bottom style="medium">
        <color indexed="12"/>
      </bottom>
    </border>
    <border>
      <left style="medium">
        <color indexed="12"/>
      </left>
      <right style="thin">
        <color indexed="12"/>
      </right>
      <top style="thin">
        <color indexed="12"/>
      </top>
      <bottom>
        <color indexed="63"/>
      </bottom>
    </border>
    <border>
      <left style="thin">
        <color indexed="12"/>
      </left>
      <right style="thin">
        <color indexed="12"/>
      </right>
      <top style="thin">
        <color indexed="12"/>
      </top>
      <bottom>
        <color indexed="63"/>
      </bottom>
    </border>
    <border>
      <left style="thin">
        <color indexed="12"/>
      </left>
      <right style="medium">
        <color indexed="12"/>
      </right>
      <top style="thin">
        <color indexed="12"/>
      </top>
      <bottom>
        <color indexed="63"/>
      </bottom>
    </border>
    <border>
      <left style="thin">
        <color indexed="12"/>
      </left>
      <right style="thin">
        <color indexed="12"/>
      </right>
      <top>
        <color indexed="63"/>
      </top>
      <bottom style="thin">
        <color indexed="12"/>
      </bottom>
    </border>
    <border>
      <left style="thin">
        <color indexed="12"/>
      </left>
      <right style="medium">
        <color indexed="12"/>
      </right>
      <top>
        <color indexed="63"/>
      </top>
      <bottom style="thin">
        <color indexed="12"/>
      </bottom>
    </border>
    <border>
      <left style="thin">
        <color indexed="12"/>
      </left>
      <right style="thin">
        <color indexed="12"/>
      </right>
      <top style="double">
        <color indexed="12"/>
      </top>
      <bottom style="thin">
        <color indexed="12"/>
      </bottom>
    </border>
    <border>
      <left style="thin">
        <color indexed="12"/>
      </left>
      <right style="medium">
        <color indexed="12"/>
      </right>
      <top style="double">
        <color indexed="12"/>
      </top>
      <bottom style="thin">
        <color indexed="12"/>
      </bottom>
    </border>
    <border>
      <left style="thin">
        <color indexed="12"/>
      </left>
      <right style="thin">
        <color indexed="12"/>
      </right>
      <top style="thin">
        <color indexed="12"/>
      </top>
      <bottom style="double">
        <color indexed="12"/>
      </bottom>
    </border>
    <border>
      <left style="thin">
        <color indexed="12"/>
      </left>
      <right style="medium">
        <color indexed="12"/>
      </right>
      <top style="thin">
        <color indexed="12"/>
      </top>
      <bottom style="double">
        <color indexed="12"/>
      </bottom>
    </border>
    <border>
      <left style="medium">
        <color indexed="10"/>
      </left>
      <right style="thin">
        <color indexed="10"/>
      </right>
      <top style="medium">
        <color indexed="10"/>
      </top>
      <bottom style="thin">
        <color indexed="10"/>
      </bottom>
    </border>
    <border>
      <left style="medium">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style="medium">
        <color indexed="10"/>
      </right>
      <top style="thin">
        <color indexed="10"/>
      </top>
      <bottom style="thin">
        <color indexed="10"/>
      </bottom>
    </border>
    <border>
      <left style="medium">
        <color indexed="10"/>
      </left>
      <right style="thin">
        <color indexed="10"/>
      </right>
      <top style="thin">
        <color indexed="10"/>
      </top>
      <bottom style="medium">
        <color indexed="10"/>
      </bottom>
    </border>
    <border>
      <left style="thin">
        <color indexed="10"/>
      </left>
      <right style="thin">
        <color indexed="10"/>
      </right>
      <top style="thin">
        <color indexed="10"/>
      </top>
      <bottom style="medium">
        <color indexed="10"/>
      </bottom>
    </border>
    <border>
      <left style="thin">
        <color indexed="10"/>
      </left>
      <right style="medium">
        <color indexed="10"/>
      </right>
      <top style="thin">
        <color indexed="10"/>
      </top>
      <bottom style="medium">
        <color indexed="10"/>
      </bottom>
    </border>
    <border>
      <left>
        <color indexed="63"/>
      </left>
      <right>
        <color indexed="63"/>
      </right>
      <top style="medium"/>
      <bottom>
        <color indexed="63"/>
      </bottom>
    </border>
    <border>
      <left style="thin"/>
      <right style="medium"/>
      <top>
        <color indexed="63"/>
      </top>
      <bottom>
        <color indexed="63"/>
      </bottom>
    </border>
    <border>
      <left style="thin">
        <color indexed="10"/>
      </left>
      <right style="thin">
        <color indexed="10"/>
      </right>
      <top style="medium">
        <color indexed="10"/>
      </top>
      <bottom style="thin">
        <color indexed="10"/>
      </bottom>
    </border>
    <border>
      <left style="thin">
        <color indexed="10"/>
      </left>
      <right style="medium">
        <color indexed="10"/>
      </right>
      <top style="medium">
        <color indexed="10"/>
      </top>
      <bottom style="thin">
        <color indexed="10"/>
      </bottom>
    </border>
    <border>
      <left style="medium">
        <color indexed="12"/>
      </left>
      <right style="thin">
        <color indexed="12"/>
      </right>
      <top>
        <color indexed="63"/>
      </top>
      <bottom style="thin">
        <color indexed="12"/>
      </bottom>
    </border>
    <border>
      <left style="medium">
        <color indexed="12"/>
      </left>
      <right style="thin">
        <color indexed="12"/>
      </right>
      <top style="thin">
        <color indexed="12"/>
      </top>
      <bottom style="thin">
        <color indexed="12"/>
      </bottom>
    </border>
    <border>
      <left style="medium">
        <color indexed="12"/>
      </left>
      <right style="thin">
        <color indexed="12"/>
      </right>
      <top style="thin">
        <color indexed="12"/>
      </top>
      <bottom style="medium">
        <color indexed="12"/>
      </bottom>
    </border>
    <border>
      <left style="medium">
        <color indexed="12"/>
      </left>
      <right style="thin">
        <color indexed="12"/>
      </right>
      <top style="double">
        <color indexed="12"/>
      </top>
      <bottom style="thin">
        <color indexed="12"/>
      </bottom>
    </border>
    <border>
      <left style="medium">
        <color indexed="12"/>
      </left>
      <right style="thin">
        <color indexed="12"/>
      </right>
      <top style="thin">
        <color indexed="12"/>
      </top>
      <bottom style="double">
        <color indexed="12"/>
      </bottom>
    </border>
    <border>
      <left style="medium">
        <color indexed="12"/>
      </left>
      <right style="thin">
        <color indexed="12"/>
      </right>
      <top style="medium">
        <color indexed="12"/>
      </top>
      <bottom style="thin">
        <color indexed="12"/>
      </bottom>
    </border>
    <border>
      <left style="thin">
        <color indexed="12"/>
      </left>
      <right style="thin">
        <color indexed="12"/>
      </right>
      <top style="medium">
        <color indexed="12"/>
      </top>
      <bottom style="thin">
        <color indexed="12"/>
      </bottom>
    </border>
    <border>
      <left style="thin">
        <color indexed="12"/>
      </left>
      <right style="medium">
        <color indexed="12"/>
      </right>
      <top style="medium">
        <color indexed="12"/>
      </top>
      <bottom style="thin">
        <color indexed="12"/>
      </bottom>
    </border>
    <border>
      <left style="thin">
        <color indexed="12"/>
      </left>
      <right style="thin">
        <color indexed="12"/>
      </right>
      <top style="thick">
        <color indexed="12"/>
      </top>
      <bottom>
        <color indexed="63"/>
      </bottom>
    </border>
    <border>
      <left style="thin">
        <color indexed="12"/>
      </left>
      <right style="thick">
        <color indexed="12"/>
      </right>
      <top style="thick">
        <color indexed="12"/>
      </top>
      <bottom>
        <color indexed="63"/>
      </bottom>
    </border>
    <border>
      <left style="thin"/>
      <right>
        <color indexed="63"/>
      </right>
      <top style="hair"/>
      <bottom style="hair"/>
    </border>
    <border>
      <left>
        <color indexed="63"/>
      </left>
      <right style="thin"/>
      <top style="hair"/>
      <bottom style="hair"/>
    </border>
    <border>
      <left style="thin"/>
      <right style="thin"/>
      <top>
        <color indexed="63"/>
      </top>
      <bottom style="thin"/>
    </border>
    <border>
      <left style="thin"/>
      <right>
        <color indexed="63"/>
      </right>
      <top style="thin"/>
      <bottom style="hair"/>
    </border>
    <border>
      <left style="thin"/>
      <right>
        <color indexed="63"/>
      </right>
      <top style="hair"/>
      <bottom style="thin"/>
    </border>
    <border>
      <left style="thin"/>
      <right>
        <color indexed="63"/>
      </right>
      <top style="medium"/>
      <bottom style="thin"/>
    </border>
    <border>
      <left>
        <color indexed="63"/>
      </left>
      <right style="thin"/>
      <top style="medium"/>
      <bottom style="thin"/>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double">
        <color indexed="12"/>
      </left>
      <right>
        <color indexed="63"/>
      </right>
      <top style="double">
        <color indexed="12"/>
      </top>
      <bottom>
        <color indexed="63"/>
      </bottom>
    </border>
    <border>
      <left>
        <color indexed="63"/>
      </left>
      <right>
        <color indexed="63"/>
      </right>
      <top style="double">
        <color indexed="12"/>
      </top>
      <bottom>
        <color indexed="63"/>
      </bottom>
    </border>
    <border>
      <left>
        <color indexed="63"/>
      </left>
      <right style="double">
        <color indexed="12"/>
      </right>
      <top style="double">
        <color indexed="12"/>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ck">
        <color indexed="10"/>
      </right>
      <top style="hair"/>
      <bottom style="thin"/>
    </border>
    <border>
      <left>
        <color indexed="63"/>
      </left>
      <right style="thick">
        <color indexed="10"/>
      </right>
      <top style="thin"/>
      <bottom style="hair"/>
    </border>
    <border>
      <left style="thin"/>
      <right>
        <color indexed="63"/>
      </right>
      <top style="hair"/>
      <bottom style="medium"/>
    </border>
    <border>
      <left>
        <color indexed="63"/>
      </left>
      <right style="thick">
        <color indexed="10"/>
      </right>
      <top style="hair"/>
      <bottom style="medium"/>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color indexed="63"/>
      </left>
      <right style="thick">
        <color indexed="10"/>
      </right>
      <top style="medium"/>
      <bottom>
        <color indexed="63"/>
      </bottom>
    </border>
    <border>
      <left>
        <color indexed="63"/>
      </left>
      <right style="thick">
        <color indexed="10"/>
      </right>
      <top>
        <color indexed="63"/>
      </top>
      <bottom>
        <color indexed="63"/>
      </bottom>
    </border>
    <border>
      <left>
        <color indexed="63"/>
      </left>
      <right style="thick">
        <color indexed="10"/>
      </right>
      <top>
        <color indexed="63"/>
      </top>
      <bottom style="thin"/>
    </border>
    <border>
      <left style="medium"/>
      <right>
        <color indexed="63"/>
      </right>
      <top style="medium"/>
      <bottom style="thin"/>
    </border>
    <border>
      <left style="medium"/>
      <right>
        <color indexed="63"/>
      </right>
      <top style="thin"/>
      <bottom style="thin"/>
    </border>
    <border>
      <left style="thick">
        <color indexed="10"/>
      </left>
      <right style="thick">
        <color indexed="10"/>
      </right>
      <top style="medium"/>
      <bottom>
        <color indexed="63"/>
      </bottom>
    </border>
    <border>
      <left style="thick">
        <color indexed="10"/>
      </left>
      <right style="thick">
        <color indexed="10"/>
      </right>
      <top>
        <color indexed="63"/>
      </top>
      <bottom style="thick">
        <color indexed="10"/>
      </bottom>
    </border>
    <border>
      <left style="medium"/>
      <right style="thin"/>
      <top>
        <color indexed="63"/>
      </top>
      <bottom style="medium"/>
    </border>
    <border>
      <left style="thin"/>
      <right style="thin"/>
      <top>
        <color indexed="63"/>
      </top>
      <bottom style="medium"/>
    </border>
    <border>
      <left style="thin"/>
      <right>
        <color indexed="63"/>
      </right>
      <top>
        <color indexed="63"/>
      </top>
      <bottom style="hair"/>
    </border>
    <border>
      <left>
        <color indexed="63"/>
      </left>
      <right style="thick">
        <color indexed="10"/>
      </right>
      <top>
        <color indexed="63"/>
      </top>
      <bottom style="hair"/>
    </border>
    <border>
      <left style="thin"/>
      <right>
        <color indexed="63"/>
      </right>
      <top style="double"/>
      <bottom style="hair"/>
    </border>
    <border>
      <left>
        <color indexed="63"/>
      </left>
      <right style="thick">
        <color indexed="10"/>
      </right>
      <top style="double"/>
      <bottom style="hair"/>
    </border>
    <border>
      <left style="thin"/>
      <right>
        <color indexed="63"/>
      </right>
      <top style="double"/>
      <bottom>
        <color indexed="63"/>
      </bottom>
    </border>
    <border>
      <left>
        <color indexed="63"/>
      </left>
      <right style="thick">
        <color indexed="10"/>
      </right>
      <top style="double"/>
      <bottom>
        <color indexed="63"/>
      </bottom>
    </border>
    <border>
      <left style="thin"/>
      <right>
        <color indexed="63"/>
      </right>
      <top style="hair"/>
      <bottom style="double"/>
    </border>
    <border>
      <left>
        <color indexed="63"/>
      </left>
      <right style="thick">
        <color indexed="10"/>
      </right>
      <top style="hair"/>
      <bottom style="double"/>
    </border>
    <border>
      <left style="thin"/>
      <right>
        <color indexed="63"/>
      </right>
      <top>
        <color indexed="63"/>
      </top>
      <bottom style="double"/>
    </border>
    <border>
      <left>
        <color indexed="63"/>
      </left>
      <right style="thick">
        <color indexed="10"/>
      </right>
      <top>
        <color indexed="63"/>
      </top>
      <bottom style="double"/>
    </border>
    <border>
      <left style="double"/>
      <right style="medium"/>
      <top style="double"/>
      <bottom>
        <color indexed="63"/>
      </bottom>
    </border>
    <border>
      <left style="double"/>
      <right style="medium"/>
      <top>
        <color indexed="63"/>
      </top>
      <bottom style="medium"/>
    </border>
    <border>
      <left style="double"/>
      <right style="thin"/>
      <top>
        <color indexed="63"/>
      </top>
      <bottom>
        <color indexed="63"/>
      </bottom>
    </border>
    <border>
      <left style="double"/>
      <right style="thin"/>
      <top>
        <color indexed="63"/>
      </top>
      <bottom style="double"/>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medium"/>
      <top style="medium"/>
      <bottom>
        <color indexed="63"/>
      </bottom>
    </border>
    <border>
      <left>
        <color indexed="63"/>
      </left>
      <right style="thin"/>
      <top style="double"/>
      <bottom>
        <color indexed="63"/>
      </bottom>
    </border>
    <border>
      <left>
        <color indexed="63"/>
      </left>
      <right style="thin"/>
      <top>
        <color indexed="63"/>
      </top>
      <bottom style="double"/>
    </border>
    <border>
      <left style="thin"/>
      <right style="thin"/>
      <top>
        <color indexed="63"/>
      </top>
      <bottom style="double"/>
    </border>
    <border>
      <left style="thin"/>
      <right style="medium"/>
      <top>
        <color indexed="63"/>
      </top>
      <bottom style="thin"/>
    </border>
    <border>
      <left style="thin"/>
      <right style="medium"/>
      <top>
        <color indexed="63"/>
      </top>
      <bottom style="medium"/>
    </border>
    <border>
      <left>
        <color indexed="63"/>
      </left>
      <right>
        <color indexed="63"/>
      </right>
      <top style="hair"/>
      <bottom style="medium"/>
    </border>
    <border>
      <left>
        <color indexed="63"/>
      </left>
      <right style="thin"/>
      <top style="hair"/>
      <bottom style="medium"/>
    </border>
    <border diagonalUp="1">
      <left style="thin"/>
      <right style="thin"/>
      <top style="thin"/>
      <bottom style="medium"/>
      <diagonal style="thin"/>
    </border>
    <border diagonalUp="1">
      <left style="thin"/>
      <right style="medium"/>
      <top style="thin"/>
      <bottom style="medium"/>
      <diagonal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color indexed="63"/>
      </bottom>
    </border>
    <border>
      <left style="medium"/>
      <right>
        <color indexed="63"/>
      </right>
      <top>
        <color indexed="63"/>
      </top>
      <bottom style="thin"/>
    </border>
    <border>
      <left>
        <color indexed="63"/>
      </left>
      <right>
        <color indexed="63"/>
      </right>
      <top style="hair"/>
      <bottom style="double"/>
    </border>
    <border>
      <left style="thin"/>
      <right style="medium"/>
      <top>
        <color indexed="63"/>
      </top>
      <bottom style="double"/>
    </border>
    <border>
      <left style="thin"/>
      <right style="medium"/>
      <top style="double"/>
      <bottom>
        <color indexed="63"/>
      </bottom>
    </border>
    <border>
      <left>
        <color indexed="63"/>
      </left>
      <right>
        <color indexed="63"/>
      </right>
      <top style="double"/>
      <bottom style="hair"/>
    </border>
    <border>
      <left style="thin"/>
      <right style="thin"/>
      <top style="double"/>
      <bottom>
        <color indexed="63"/>
      </bottom>
    </border>
    <border>
      <left style="medium"/>
      <right>
        <color indexed="63"/>
      </right>
      <top>
        <color indexed="63"/>
      </top>
      <bottom>
        <color indexed="63"/>
      </bottom>
    </border>
    <border>
      <left style="medium"/>
      <right style="thin"/>
      <top>
        <color indexed="63"/>
      </top>
      <bottom style="double"/>
    </border>
    <border>
      <left style="medium"/>
      <right style="thin"/>
      <top style="double"/>
      <bottom>
        <color indexed="63"/>
      </bottom>
    </border>
    <border>
      <left style="medium"/>
      <right>
        <color indexed="63"/>
      </right>
      <top style="thin"/>
      <bottom style="medium"/>
    </border>
    <border>
      <left>
        <color indexed="63"/>
      </left>
      <right>
        <color indexed="63"/>
      </right>
      <top style="hair"/>
      <bottom>
        <color indexed="63"/>
      </bottom>
    </border>
    <border>
      <left style="thin"/>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9" fillId="0" borderId="0" applyNumberFormat="0" applyFill="0" applyBorder="0" applyAlignment="0" applyProtection="0"/>
    <xf numFmtId="0" fontId="59" fillId="32" borderId="0" applyNumberFormat="0" applyBorder="0" applyAlignment="0" applyProtection="0"/>
  </cellStyleXfs>
  <cellXfs count="554">
    <xf numFmtId="0" fontId="0" fillId="0" borderId="0" xfId="0" applyAlignment="1">
      <alignment/>
    </xf>
    <xf numFmtId="0" fontId="0" fillId="0" borderId="0" xfId="0" applyAlignment="1">
      <alignment horizontal="center" vertical="center" shrinkToFit="1"/>
    </xf>
    <xf numFmtId="0" fontId="3" fillId="0" borderId="0" xfId="0" applyFont="1" applyAlignment="1">
      <alignment horizontal="center" vertical="center" shrinkToFit="1"/>
    </xf>
    <xf numFmtId="0" fontId="0" fillId="0" borderId="0" xfId="0" applyAlignment="1">
      <alignment shrinkToFit="1"/>
    </xf>
    <xf numFmtId="0" fontId="0" fillId="0" borderId="0" xfId="0"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0" xfId="0" applyBorder="1" applyAlignment="1">
      <alignment vertical="center" shrinkToFit="1"/>
    </xf>
    <xf numFmtId="0" fontId="0" fillId="0" borderId="17" xfId="0" applyBorder="1" applyAlignment="1">
      <alignmen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49" fontId="0" fillId="0" borderId="16" xfId="0" applyNumberFormat="1" applyBorder="1" applyAlignment="1">
      <alignment vertical="center" shrinkToFit="1"/>
    </xf>
    <xf numFmtId="49" fontId="0" fillId="0" borderId="0" xfId="0" applyNumberFormat="1" applyBorder="1" applyAlignment="1">
      <alignment vertical="center" shrinkToFit="1"/>
    </xf>
    <xf numFmtId="0" fontId="7" fillId="0" borderId="11" xfId="0" applyFont="1" applyBorder="1" applyAlignment="1">
      <alignment vertical="center" shrinkToFit="1"/>
    </xf>
    <xf numFmtId="0" fontId="7" fillId="0" borderId="12" xfId="0" applyFont="1" applyBorder="1" applyAlignment="1">
      <alignment vertical="center" shrinkToFit="1"/>
    </xf>
    <xf numFmtId="0" fontId="7" fillId="0" borderId="10" xfId="0" applyFont="1" applyBorder="1" applyAlignment="1">
      <alignment vertical="center" shrinkToFit="1"/>
    </xf>
    <xf numFmtId="0" fontId="7" fillId="0" borderId="17" xfId="0" applyFont="1" applyBorder="1" applyAlignment="1">
      <alignment vertical="center" shrinkToFit="1"/>
    </xf>
    <xf numFmtId="0" fontId="7" fillId="0" borderId="15" xfId="0" applyFont="1" applyBorder="1" applyAlignment="1">
      <alignment vertical="center" shrinkToFit="1"/>
    </xf>
    <xf numFmtId="0" fontId="7" fillId="0" borderId="14" xfId="0" applyFont="1"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6" fillId="0" borderId="0" xfId="0" applyFont="1" applyAlignment="1">
      <alignment vertical="center" shrinkToFit="1"/>
    </xf>
    <xf numFmtId="0" fontId="0" fillId="0" borderId="20" xfId="0" applyBorder="1" applyAlignment="1">
      <alignment horizontal="center" vertical="center"/>
    </xf>
    <xf numFmtId="0" fontId="2" fillId="0" borderId="21" xfId="0" applyFont="1" applyBorder="1" applyAlignment="1">
      <alignment horizontal="center" vertical="center" shrinkToFit="1"/>
    </xf>
    <xf numFmtId="0" fontId="0" fillId="0" borderId="22" xfId="0" applyBorder="1" applyAlignment="1">
      <alignment horizontal="center" vertical="center" shrinkToFit="1"/>
    </xf>
    <xf numFmtId="0" fontId="8" fillId="0" borderId="0" xfId="0" applyFont="1" applyAlignment="1">
      <alignment horizontal="center" vertical="center" shrinkToFit="1"/>
    </xf>
    <xf numFmtId="0" fontId="9" fillId="0" borderId="0" xfId="0" applyFont="1" applyFill="1" applyAlignment="1">
      <alignment wrapText="1"/>
    </xf>
    <xf numFmtId="0" fontId="4" fillId="33" borderId="23"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24" xfId="0" applyFont="1" applyFill="1" applyBorder="1" applyAlignment="1">
      <alignment horizontal="center" vertical="center"/>
    </xf>
    <xf numFmtId="0" fontId="2" fillId="0" borderId="24" xfId="0" applyFont="1" applyBorder="1" applyAlignment="1">
      <alignment horizontal="center" vertical="center" shrinkToFit="1"/>
    </xf>
    <xf numFmtId="0" fontId="0" fillId="0" borderId="25" xfId="0" applyBorder="1" applyAlignment="1">
      <alignment horizontal="center" vertical="center" shrinkToFit="1"/>
    </xf>
    <xf numFmtId="0" fontId="3" fillId="0" borderId="26" xfId="0" applyNumberFormat="1" applyFont="1" applyBorder="1" applyAlignment="1">
      <alignment horizontal="center" vertical="center" shrinkToFit="1"/>
    </xf>
    <xf numFmtId="0" fontId="3" fillId="0" borderId="27" xfId="0" applyNumberFormat="1" applyFont="1" applyBorder="1" applyAlignment="1">
      <alignment horizontal="center" vertical="center" shrinkToFit="1"/>
    </xf>
    <xf numFmtId="0" fontId="3" fillId="0" borderId="28" xfId="0" applyNumberFormat="1" applyFont="1" applyBorder="1" applyAlignment="1">
      <alignment horizontal="center" vertical="center" shrinkToFit="1"/>
    </xf>
    <xf numFmtId="0" fontId="6" fillId="0" borderId="0" xfId="0" applyFont="1" applyAlignment="1">
      <alignment horizontal="center" vertical="center" shrinkToFit="1"/>
    </xf>
    <xf numFmtId="0" fontId="6" fillId="0" borderId="0" xfId="0" applyFont="1" applyAlignment="1">
      <alignment/>
    </xf>
    <xf numFmtId="0" fontId="10" fillId="33" borderId="12" xfId="0" applyFont="1" applyFill="1" applyBorder="1" applyAlignment="1" applyProtection="1">
      <alignment horizontal="center" vertical="center" shrinkToFit="1"/>
      <protection hidden="1"/>
    </xf>
    <xf numFmtId="0" fontId="10" fillId="33" borderId="29" xfId="0" applyFont="1" applyFill="1" applyBorder="1" applyAlignment="1" applyProtection="1">
      <alignment horizontal="center" vertical="center" shrinkToFit="1"/>
      <protection hidden="1"/>
    </xf>
    <xf numFmtId="0" fontId="10" fillId="34" borderId="29" xfId="0" applyFont="1" applyFill="1" applyBorder="1" applyAlignment="1" applyProtection="1">
      <alignment horizontal="center" vertical="center" shrinkToFit="1"/>
      <protection hidden="1"/>
    </xf>
    <xf numFmtId="0" fontId="10" fillId="34" borderId="30" xfId="0" applyFont="1" applyFill="1" applyBorder="1" applyAlignment="1" applyProtection="1">
      <alignment horizontal="center" vertical="center" shrinkToFit="1"/>
      <protection hidden="1"/>
    </xf>
    <xf numFmtId="0" fontId="10" fillId="35" borderId="29" xfId="0" applyFont="1" applyFill="1" applyBorder="1" applyAlignment="1" applyProtection="1">
      <alignment horizontal="center" vertical="center" shrinkToFit="1"/>
      <protection hidden="1"/>
    </xf>
    <xf numFmtId="0" fontId="10" fillId="35" borderId="30" xfId="0" applyFont="1" applyFill="1" applyBorder="1" applyAlignment="1" applyProtection="1">
      <alignment horizontal="center" vertical="center" shrinkToFit="1"/>
      <protection hidden="1"/>
    </xf>
    <xf numFmtId="0" fontId="10" fillId="36" borderId="29" xfId="0" applyFont="1" applyFill="1" applyBorder="1" applyAlignment="1" applyProtection="1">
      <alignment horizontal="center" vertical="center" shrinkToFit="1"/>
      <protection hidden="1"/>
    </xf>
    <xf numFmtId="0" fontId="10" fillId="36" borderId="30" xfId="0" applyFont="1" applyFill="1" applyBorder="1" applyAlignment="1" applyProtection="1">
      <alignment horizontal="center" vertical="center" shrinkToFit="1"/>
      <protection hidden="1"/>
    </xf>
    <xf numFmtId="0" fontId="10" fillId="37" borderId="29" xfId="0" applyFont="1" applyFill="1" applyBorder="1" applyAlignment="1" applyProtection="1">
      <alignment horizontal="center" vertical="center" shrinkToFit="1"/>
      <protection hidden="1"/>
    </xf>
    <xf numFmtId="0" fontId="10" fillId="37" borderId="30" xfId="0" applyFont="1" applyFill="1" applyBorder="1" applyAlignment="1" applyProtection="1">
      <alignment horizontal="center" vertical="center" shrinkToFit="1"/>
      <protection hidden="1"/>
    </xf>
    <xf numFmtId="181" fontId="13" fillId="38" borderId="31" xfId="0" applyNumberFormat="1" applyFont="1" applyFill="1" applyBorder="1" applyAlignment="1" applyProtection="1">
      <alignment horizontal="center" vertical="center"/>
      <protection locked="0"/>
    </xf>
    <xf numFmtId="181" fontId="13" fillId="38" borderId="32" xfId="0" applyNumberFormat="1" applyFont="1" applyFill="1" applyBorder="1" applyAlignment="1" applyProtection="1">
      <alignment horizontal="center" vertical="center"/>
      <protection locked="0"/>
    </xf>
    <xf numFmtId="181" fontId="13" fillId="38" borderId="33" xfId="0" applyNumberFormat="1" applyFont="1" applyFill="1" applyBorder="1" applyAlignment="1" applyProtection="1">
      <alignment horizontal="center" vertical="center"/>
      <protection locked="0"/>
    </xf>
    <xf numFmtId="0" fontId="13" fillId="38" borderId="31" xfId="0" applyNumberFormat="1" applyFont="1" applyFill="1" applyBorder="1" applyAlignment="1" applyProtection="1">
      <alignment horizontal="center" vertical="center"/>
      <protection locked="0"/>
    </xf>
    <xf numFmtId="0" fontId="13" fillId="38" borderId="32" xfId="0" applyNumberFormat="1" applyFont="1" applyFill="1" applyBorder="1" applyAlignment="1" applyProtection="1">
      <alignment horizontal="center" vertical="center"/>
      <protection locked="0"/>
    </xf>
    <xf numFmtId="0" fontId="13" fillId="38" borderId="34" xfId="0" applyNumberFormat="1" applyFont="1" applyFill="1" applyBorder="1" applyAlignment="1" applyProtection="1">
      <alignment horizontal="center" vertical="center"/>
      <protection locked="0"/>
    </xf>
    <xf numFmtId="0" fontId="13" fillId="38" borderId="35" xfId="0" applyNumberFormat="1" applyFont="1" applyFill="1" applyBorder="1" applyAlignment="1" applyProtection="1">
      <alignment horizontal="center" vertical="center"/>
      <protection locked="0"/>
    </xf>
    <xf numFmtId="49" fontId="0" fillId="34" borderId="21" xfId="0" applyNumberFormat="1" applyFill="1" applyBorder="1" applyAlignment="1">
      <alignment shrinkToFit="1"/>
    </xf>
    <xf numFmtId="49" fontId="0" fillId="0" borderId="0" xfId="0" applyNumberFormat="1" applyAlignment="1">
      <alignment shrinkToFit="1"/>
    </xf>
    <xf numFmtId="0" fontId="0" fillId="39" borderId="21" xfId="0" applyFill="1" applyBorder="1" applyAlignment="1">
      <alignment shrinkToFit="1"/>
    </xf>
    <xf numFmtId="49" fontId="0" fillId="36" borderId="36" xfId="0" applyNumberFormat="1" applyFill="1" applyBorder="1" applyAlignment="1">
      <alignment shrinkToFit="1"/>
    </xf>
    <xf numFmtId="0" fontId="0" fillId="36" borderId="21" xfId="0" applyFill="1" applyBorder="1" applyAlignment="1">
      <alignment shrinkToFit="1"/>
    </xf>
    <xf numFmtId="0" fontId="0" fillId="35" borderId="21" xfId="0" applyFill="1" applyBorder="1" applyAlignment="1">
      <alignment shrinkToFit="1"/>
    </xf>
    <xf numFmtId="49" fontId="0" fillId="36" borderId="21" xfId="0" applyNumberFormat="1" applyFill="1" applyBorder="1" applyAlignment="1">
      <alignment shrinkToFit="1"/>
    </xf>
    <xf numFmtId="49" fontId="0" fillId="35" borderId="21" xfId="0" applyNumberFormat="1" applyFill="1" applyBorder="1" applyAlignment="1">
      <alignment shrinkToFit="1"/>
    </xf>
    <xf numFmtId="0" fontId="0" fillId="0" borderId="0" xfId="0" applyAlignment="1">
      <alignment/>
    </xf>
    <xf numFmtId="0" fontId="0" fillId="40" borderId="21" xfId="0" applyFill="1" applyBorder="1" applyAlignment="1">
      <alignment shrinkToFit="1"/>
    </xf>
    <xf numFmtId="0" fontId="0" fillId="40" borderId="21" xfId="0" applyFill="1" applyBorder="1" applyAlignment="1">
      <alignment horizontal="center" shrinkToFit="1"/>
    </xf>
    <xf numFmtId="0" fontId="0" fillId="0" borderId="0" xfId="0" applyAlignment="1" applyProtection="1">
      <alignment shrinkToFit="1"/>
      <protection locked="0"/>
    </xf>
    <xf numFmtId="0" fontId="0" fillId="0" borderId="0" xfId="0" applyAlignment="1" applyProtection="1">
      <alignment horizontal="center" shrinkToFit="1"/>
      <protection locked="0"/>
    </xf>
    <xf numFmtId="0" fontId="0" fillId="0" borderId="0" xfId="0" applyBorder="1" applyAlignment="1" applyProtection="1">
      <alignment shrinkToFit="1"/>
      <protection locked="0"/>
    </xf>
    <xf numFmtId="49" fontId="0" fillId="0" borderId="0" xfId="0" applyNumberFormat="1" applyAlignment="1" applyProtection="1">
      <alignment horizontal="center" shrinkToFit="1"/>
      <protection locked="0"/>
    </xf>
    <xf numFmtId="0" fontId="0" fillId="0" borderId="0" xfId="0" applyAlignment="1" applyProtection="1">
      <alignment horizontal="center" vertical="center" shrinkToFit="1"/>
      <protection locked="0"/>
    </xf>
    <xf numFmtId="0" fontId="0" fillId="41" borderId="37" xfId="0" applyFill="1" applyBorder="1" applyAlignment="1" applyProtection="1">
      <alignment horizontal="center" shrinkToFit="1"/>
      <protection locked="0"/>
    </xf>
    <xf numFmtId="0" fontId="0" fillId="34" borderId="36" xfId="0" applyFill="1" applyBorder="1" applyAlignment="1" applyProtection="1">
      <alignment horizontal="center" vertical="center" shrinkToFit="1"/>
      <protection locked="0"/>
    </xf>
    <xf numFmtId="0" fontId="0" fillId="34" borderId="38" xfId="0" applyFill="1" applyBorder="1" applyAlignment="1" applyProtection="1">
      <alignment horizontal="center" vertical="center" shrinkToFit="1"/>
      <protection locked="0"/>
    </xf>
    <xf numFmtId="0" fontId="0" fillId="34" borderId="39" xfId="0" applyFill="1" applyBorder="1" applyAlignment="1" applyProtection="1">
      <alignment horizontal="center" vertical="center" shrinkToFit="1"/>
      <protection locked="0"/>
    </xf>
    <xf numFmtId="0" fontId="0" fillId="34" borderId="24" xfId="0" applyFill="1" applyBorder="1" applyAlignment="1" applyProtection="1">
      <alignment horizontal="center" vertical="center" shrinkToFit="1"/>
      <protection locked="0"/>
    </xf>
    <xf numFmtId="0" fontId="0" fillId="34" borderId="37" xfId="0" applyFill="1" applyBorder="1" applyAlignment="1" applyProtection="1">
      <alignment horizontal="center" vertical="center" shrinkToFit="1"/>
      <protection locked="0"/>
    </xf>
    <xf numFmtId="0" fontId="14" fillId="0" borderId="40" xfId="0" applyFont="1" applyBorder="1" applyAlignment="1" applyProtection="1">
      <alignment horizontal="right" vertical="center"/>
      <protection/>
    </xf>
    <xf numFmtId="0" fontId="0" fillId="0" borderId="41" xfId="0" applyBorder="1" applyAlignment="1" applyProtection="1">
      <alignment horizontal="center" vertical="center" shrinkToFit="1"/>
      <protection/>
    </xf>
    <xf numFmtId="0" fontId="0" fillId="0" borderId="21" xfId="0" applyBorder="1" applyAlignment="1" applyProtection="1">
      <alignment horizontal="center" vertical="center" shrinkToFit="1"/>
      <protection/>
    </xf>
    <xf numFmtId="0" fontId="0" fillId="0" borderId="42" xfId="0" applyBorder="1" applyAlignment="1" applyProtection="1">
      <alignment horizontal="center" vertical="center" shrinkToFit="1"/>
      <protection/>
    </xf>
    <xf numFmtId="0" fontId="0" fillId="42" borderId="0" xfId="0" applyFill="1" applyBorder="1" applyAlignment="1" applyProtection="1">
      <alignment shrinkToFit="1"/>
      <protection locked="0"/>
    </xf>
    <xf numFmtId="0" fontId="0" fillId="0" borderId="0" xfId="0" applyFill="1" applyAlignment="1" applyProtection="1">
      <alignment shrinkToFit="1"/>
      <protection locked="0"/>
    </xf>
    <xf numFmtId="0" fontId="0" fillId="0" borderId="0" xfId="0" applyFill="1" applyBorder="1" applyAlignment="1" applyProtection="1">
      <alignment horizontal="center" vertical="center" shrinkToFit="1"/>
      <protection/>
    </xf>
    <xf numFmtId="0" fontId="0" fillId="0" borderId="0" xfId="0" applyNumberFormat="1" applyFill="1" applyBorder="1" applyAlignment="1" applyProtection="1">
      <alignment horizontal="left" vertical="center" shrinkToFit="1"/>
      <protection/>
    </xf>
    <xf numFmtId="0" fontId="0" fillId="0" borderId="0" xfId="0" applyNumberFormat="1" applyFill="1" applyBorder="1" applyAlignment="1" applyProtection="1">
      <alignment horizontal="center" vertical="center" shrinkToFit="1"/>
      <protection/>
    </xf>
    <xf numFmtId="0" fontId="17" fillId="0" borderId="0" xfId="0" applyFont="1" applyFill="1" applyBorder="1" applyAlignment="1" applyProtection="1">
      <alignment horizontal="center" vertical="center" wrapText="1" shrinkToFit="1"/>
      <protection locked="0"/>
    </xf>
    <xf numFmtId="181" fontId="0" fillId="0" borderId="0" xfId="0" applyNumberFormat="1" applyFill="1" applyBorder="1" applyAlignment="1" applyProtection="1">
      <alignment horizontal="center" vertical="center" shrinkToFit="1"/>
      <protection locked="0"/>
    </xf>
    <xf numFmtId="0" fontId="0" fillId="42" borderId="0" xfId="0" applyFill="1" applyBorder="1" applyAlignment="1" applyProtection="1">
      <alignment horizontal="center" vertical="center" shrinkToFit="1"/>
      <protection locked="0"/>
    </xf>
    <xf numFmtId="0" fontId="0" fillId="39" borderId="36" xfId="0" applyNumberFormat="1" applyFill="1" applyBorder="1" applyAlignment="1" applyProtection="1">
      <alignment shrinkToFit="1"/>
      <protection/>
    </xf>
    <xf numFmtId="0" fontId="0" fillId="39" borderId="38" xfId="0" applyNumberFormat="1" applyFill="1" applyBorder="1" applyAlignment="1" applyProtection="1">
      <alignment shrinkToFit="1"/>
      <protection/>
    </xf>
    <xf numFmtId="0" fontId="0" fillId="39" borderId="39" xfId="0" applyNumberFormat="1" applyFill="1" applyBorder="1" applyAlignment="1" applyProtection="1">
      <alignment shrinkToFit="1"/>
      <protection/>
    </xf>
    <xf numFmtId="0" fontId="0" fillId="39" borderId="24" xfId="0" applyNumberFormat="1" applyFill="1" applyBorder="1" applyAlignment="1" applyProtection="1">
      <alignment shrinkToFit="1"/>
      <protection/>
    </xf>
    <xf numFmtId="0" fontId="0" fillId="39" borderId="37" xfId="0" applyNumberFormat="1" applyFill="1" applyBorder="1" applyAlignment="1" applyProtection="1">
      <alignment shrinkToFit="1"/>
      <protection/>
    </xf>
    <xf numFmtId="0" fontId="0" fillId="0" borderId="0" xfId="0" applyFill="1" applyAlignment="1">
      <alignment horizontal="center" vertical="center" shrinkToFit="1"/>
    </xf>
    <xf numFmtId="0" fontId="0" fillId="43" borderId="36" xfId="0" applyFill="1" applyBorder="1" applyAlignment="1" applyProtection="1">
      <alignment horizontal="center" vertical="center" shrinkToFit="1"/>
      <protection locked="0"/>
    </xf>
    <xf numFmtId="0" fontId="0" fillId="41" borderId="36" xfId="0" applyFill="1" applyBorder="1" applyAlignment="1" applyProtection="1">
      <alignment horizontal="center" shrinkToFit="1"/>
      <protection locked="0"/>
    </xf>
    <xf numFmtId="0" fontId="17" fillId="41" borderId="10" xfId="0" applyFont="1" applyFill="1" applyBorder="1" applyAlignment="1" applyProtection="1">
      <alignment horizontal="center" vertical="center" wrapText="1" shrinkToFit="1"/>
      <protection locked="0"/>
    </xf>
    <xf numFmtId="0" fontId="17" fillId="41" borderId="12" xfId="0" applyFont="1" applyFill="1" applyBorder="1" applyAlignment="1" applyProtection="1">
      <alignment horizontal="center" vertical="center" wrapText="1" shrinkToFit="1"/>
      <protection locked="0"/>
    </xf>
    <xf numFmtId="0" fontId="0" fillId="42" borderId="0" xfId="0" applyFill="1" applyBorder="1" applyAlignment="1" applyProtection="1">
      <alignment horizontal="center" shrinkToFit="1"/>
      <protection locked="0"/>
    </xf>
    <xf numFmtId="0" fontId="18" fillId="0" borderId="0" xfId="0" applyFont="1" applyAlignment="1" applyProtection="1">
      <alignment horizontal="center" shrinkToFit="1"/>
      <protection locked="0"/>
    </xf>
    <xf numFmtId="0" fontId="18" fillId="0" borderId="0" xfId="0" applyFont="1" applyAlignment="1" applyProtection="1">
      <alignment shrinkToFit="1"/>
      <protection locked="0"/>
    </xf>
    <xf numFmtId="0" fontId="10" fillId="34" borderId="43" xfId="0" applyFont="1" applyFill="1" applyBorder="1" applyAlignment="1" applyProtection="1">
      <alignment horizontal="center" vertical="center" shrinkToFit="1"/>
      <protection hidden="1"/>
    </xf>
    <xf numFmtId="0" fontId="10" fillId="34" borderId="44" xfId="0" applyFont="1" applyFill="1" applyBorder="1" applyAlignment="1" applyProtection="1">
      <alignment horizontal="center" vertical="center" shrinkToFit="1"/>
      <protection hidden="1"/>
    </xf>
    <xf numFmtId="0" fontId="10" fillId="34" borderId="45" xfId="0" applyFont="1" applyFill="1" applyBorder="1" applyAlignment="1" applyProtection="1">
      <alignment horizontal="center" vertical="center" shrinkToFit="1"/>
      <protection hidden="1"/>
    </xf>
    <xf numFmtId="0" fontId="10" fillId="34" borderId="46" xfId="0" applyFont="1" applyFill="1" applyBorder="1" applyAlignment="1" applyProtection="1">
      <alignment horizontal="center" vertical="center" shrinkToFit="1"/>
      <protection hidden="1"/>
    </xf>
    <xf numFmtId="0" fontId="10" fillId="34" borderId="47" xfId="0" applyFont="1" applyFill="1" applyBorder="1" applyAlignment="1" applyProtection="1">
      <alignment horizontal="center" vertical="center" shrinkToFit="1"/>
      <protection hidden="1"/>
    </xf>
    <xf numFmtId="0" fontId="10" fillId="34" borderId="48" xfId="0" applyFont="1" applyFill="1" applyBorder="1" applyAlignment="1" applyProtection="1">
      <alignment horizontal="center" vertical="center" shrinkToFit="1"/>
      <protection hidden="1"/>
    </xf>
    <xf numFmtId="0" fontId="10" fillId="34" borderId="19" xfId="0" applyFont="1" applyFill="1" applyBorder="1" applyAlignment="1" applyProtection="1">
      <alignment horizontal="center" vertical="center" shrinkToFit="1"/>
      <protection hidden="1"/>
    </xf>
    <xf numFmtId="0" fontId="10" fillId="34" borderId="49" xfId="0" applyFont="1" applyFill="1" applyBorder="1" applyAlignment="1" applyProtection="1">
      <alignment horizontal="center" vertical="center" shrinkToFit="1"/>
      <protection hidden="1"/>
    </xf>
    <xf numFmtId="0" fontId="10" fillId="34" borderId="50" xfId="0" applyFont="1" applyFill="1" applyBorder="1" applyAlignment="1" applyProtection="1">
      <alignment horizontal="center" vertical="center" shrinkToFit="1"/>
      <protection hidden="1"/>
    </xf>
    <xf numFmtId="0" fontId="10" fillId="34" borderId="51" xfId="0" applyFont="1" applyFill="1" applyBorder="1" applyAlignment="1" applyProtection="1">
      <alignment horizontal="center" vertical="center" shrinkToFit="1"/>
      <protection hidden="1"/>
    </xf>
    <xf numFmtId="0" fontId="10" fillId="34" borderId="52" xfId="0" applyFont="1" applyFill="1" applyBorder="1" applyAlignment="1" applyProtection="1">
      <alignment horizontal="center" vertical="center" shrinkToFit="1"/>
      <protection hidden="1"/>
    </xf>
    <xf numFmtId="0" fontId="10" fillId="34" borderId="53" xfId="0" applyFont="1" applyFill="1" applyBorder="1" applyAlignment="1" applyProtection="1">
      <alignment horizontal="center" vertical="center" shrinkToFit="1"/>
      <protection hidden="1"/>
    </xf>
    <xf numFmtId="0" fontId="10" fillId="34" borderId="54" xfId="0" applyFont="1" applyFill="1" applyBorder="1" applyAlignment="1" applyProtection="1">
      <alignment horizontal="center" vertical="center" shrinkToFit="1"/>
      <protection hidden="1"/>
    </xf>
    <xf numFmtId="0" fontId="10" fillId="35" borderId="43" xfId="0" applyFont="1" applyFill="1" applyBorder="1" applyAlignment="1" applyProtection="1">
      <alignment horizontal="center" vertical="center" shrinkToFit="1"/>
      <protection hidden="1"/>
    </xf>
    <xf numFmtId="0" fontId="10" fillId="35" borderId="44" xfId="0" applyFont="1" applyFill="1" applyBorder="1" applyAlignment="1" applyProtection="1">
      <alignment horizontal="center" vertical="center" shrinkToFit="1"/>
      <protection hidden="1"/>
    </xf>
    <xf numFmtId="0" fontId="10" fillId="35" borderId="49" xfId="0" applyFont="1" applyFill="1" applyBorder="1" applyAlignment="1" applyProtection="1">
      <alignment horizontal="center" vertical="center" shrinkToFit="1"/>
      <protection hidden="1"/>
    </xf>
    <xf numFmtId="0" fontId="10" fillId="35" borderId="46" xfId="0" applyFont="1" applyFill="1" applyBorder="1" applyAlignment="1" applyProtection="1">
      <alignment horizontal="center" vertical="center" shrinkToFit="1"/>
      <protection hidden="1"/>
    </xf>
    <xf numFmtId="0" fontId="10" fillId="35" borderId="47" xfId="0" applyFont="1" applyFill="1" applyBorder="1" applyAlignment="1" applyProtection="1">
      <alignment horizontal="center" vertical="center" shrinkToFit="1"/>
      <protection hidden="1"/>
    </xf>
    <xf numFmtId="0" fontId="10" fillId="35" borderId="50" xfId="0" applyFont="1" applyFill="1" applyBorder="1" applyAlignment="1" applyProtection="1">
      <alignment horizontal="center" vertical="center" shrinkToFit="1"/>
      <protection hidden="1"/>
    </xf>
    <xf numFmtId="0" fontId="10" fillId="35" borderId="48" xfId="0" applyFont="1" applyFill="1" applyBorder="1" applyAlignment="1" applyProtection="1">
      <alignment horizontal="center" vertical="center" shrinkToFit="1"/>
      <protection hidden="1"/>
    </xf>
    <xf numFmtId="0" fontId="10" fillId="35" borderId="19" xfId="0" applyFont="1" applyFill="1" applyBorder="1" applyAlignment="1" applyProtection="1">
      <alignment horizontal="center" vertical="center" shrinkToFit="1"/>
      <protection hidden="1"/>
    </xf>
    <xf numFmtId="0" fontId="10" fillId="35" borderId="51" xfId="0" applyFont="1" applyFill="1" applyBorder="1" applyAlignment="1" applyProtection="1">
      <alignment horizontal="center" vertical="center" shrinkToFit="1"/>
      <protection hidden="1"/>
    </xf>
    <xf numFmtId="0" fontId="10" fillId="35" borderId="45" xfId="0" applyFont="1" applyFill="1" applyBorder="1" applyAlignment="1" applyProtection="1">
      <alignment horizontal="center" vertical="center" shrinkToFit="1"/>
      <protection hidden="1"/>
    </xf>
    <xf numFmtId="0" fontId="10" fillId="35" borderId="52" xfId="0" applyFont="1" applyFill="1" applyBorder="1" applyAlignment="1" applyProtection="1">
      <alignment horizontal="center" vertical="center" shrinkToFit="1"/>
      <protection hidden="1"/>
    </xf>
    <xf numFmtId="0" fontId="10" fillId="35" borderId="53" xfId="0" applyFont="1" applyFill="1" applyBorder="1" applyAlignment="1" applyProtection="1">
      <alignment horizontal="center" vertical="center" shrinkToFit="1"/>
      <protection hidden="1"/>
    </xf>
    <xf numFmtId="0" fontId="10" fillId="35" borderId="54" xfId="0" applyFont="1" applyFill="1" applyBorder="1" applyAlignment="1" applyProtection="1">
      <alignment horizontal="center" vertical="center" shrinkToFit="1"/>
      <protection hidden="1"/>
    </xf>
    <xf numFmtId="0" fontId="10" fillId="39" borderId="43" xfId="0" applyFont="1" applyFill="1" applyBorder="1" applyAlignment="1" applyProtection="1">
      <alignment horizontal="center" vertical="center" shrinkToFit="1"/>
      <protection hidden="1"/>
    </xf>
    <xf numFmtId="0" fontId="10" fillId="39" borderId="44" xfId="0" applyFont="1" applyFill="1" applyBorder="1" applyAlignment="1" applyProtection="1">
      <alignment horizontal="center" vertical="center" shrinkToFit="1"/>
      <protection hidden="1"/>
    </xf>
    <xf numFmtId="0" fontId="10" fillId="39" borderId="49" xfId="0" applyFont="1" applyFill="1" applyBorder="1" applyAlignment="1" applyProtection="1">
      <alignment horizontal="center" vertical="center" shrinkToFit="1"/>
      <protection hidden="1"/>
    </xf>
    <xf numFmtId="0" fontId="10" fillId="39" borderId="46" xfId="0" applyFont="1" applyFill="1" applyBorder="1" applyAlignment="1" applyProtection="1">
      <alignment horizontal="center" vertical="center" shrinkToFit="1"/>
      <protection hidden="1"/>
    </xf>
    <xf numFmtId="0" fontId="10" fillId="39" borderId="47" xfId="0" applyFont="1" applyFill="1" applyBorder="1" applyAlignment="1" applyProtection="1">
      <alignment horizontal="center" vertical="center" shrinkToFit="1"/>
      <protection hidden="1"/>
    </xf>
    <xf numFmtId="0" fontId="10" fillId="39" borderId="50" xfId="0" applyFont="1" applyFill="1" applyBorder="1" applyAlignment="1" applyProtection="1">
      <alignment horizontal="center" vertical="center" shrinkToFit="1"/>
      <protection hidden="1"/>
    </xf>
    <xf numFmtId="0" fontId="10" fillId="39" borderId="48" xfId="0" applyFont="1" applyFill="1" applyBorder="1" applyAlignment="1" applyProtection="1">
      <alignment horizontal="center" vertical="center" shrinkToFit="1"/>
      <protection hidden="1"/>
    </xf>
    <xf numFmtId="0" fontId="10" fillId="39" borderId="19" xfId="0" applyFont="1" applyFill="1" applyBorder="1" applyAlignment="1" applyProtection="1">
      <alignment horizontal="center" vertical="center" shrinkToFit="1"/>
      <protection hidden="1"/>
    </xf>
    <xf numFmtId="0" fontId="10" fillId="39" borderId="51" xfId="0" applyFont="1" applyFill="1" applyBorder="1" applyAlignment="1" applyProtection="1">
      <alignment horizontal="center" vertical="center" shrinkToFit="1"/>
      <protection hidden="1"/>
    </xf>
    <xf numFmtId="0" fontId="10" fillId="39" borderId="45" xfId="0" applyFont="1" applyFill="1" applyBorder="1" applyAlignment="1" applyProtection="1">
      <alignment horizontal="center" vertical="center" shrinkToFit="1"/>
      <protection hidden="1"/>
    </xf>
    <xf numFmtId="0" fontId="10" fillId="39" borderId="29" xfId="0" applyFont="1" applyFill="1" applyBorder="1" applyAlignment="1" applyProtection="1">
      <alignment horizontal="center" vertical="center" shrinkToFit="1"/>
      <protection hidden="1"/>
    </xf>
    <xf numFmtId="0" fontId="10" fillId="39" borderId="52" xfId="0" applyFont="1" applyFill="1" applyBorder="1" applyAlignment="1" applyProtection="1">
      <alignment horizontal="center" vertical="center" shrinkToFit="1"/>
      <protection hidden="1"/>
    </xf>
    <xf numFmtId="0" fontId="10" fillId="39" borderId="53" xfId="0" applyFont="1" applyFill="1" applyBorder="1" applyAlignment="1" applyProtection="1">
      <alignment horizontal="center" vertical="center" shrinkToFit="1"/>
      <protection hidden="1"/>
    </xf>
    <xf numFmtId="0" fontId="10" fillId="39" borderId="30" xfId="0" applyFont="1" applyFill="1" applyBorder="1" applyAlignment="1" applyProtection="1">
      <alignment horizontal="center" vertical="center" shrinkToFit="1"/>
      <protection hidden="1"/>
    </xf>
    <xf numFmtId="0" fontId="10" fillId="39" borderId="54" xfId="0" applyFont="1" applyFill="1" applyBorder="1" applyAlignment="1" applyProtection="1">
      <alignment horizontal="center" vertical="center" shrinkToFit="1"/>
      <protection hidden="1"/>
    </xf>
    <xf numFmtId="0" fontId="10" fillId="36" borderId="43" xfId="0" applyFont="1" applyFill="1" applyBorder="1" applyAlignment="1" applyProtection="1">
      <alignment horizontal="center" vertical="center" shrinkToFit="1"/>
      <protection hidden="1"/>
    </xf>
    <xf numFmtId="0" fontId="10" fillId="36" borderId="44" xfId="0" applyFont="1" applyFill="1" applyBorder="1" applyAlignment="1" applyProtection="1">
      <alignment horizontal="center" vertical="center" shrinkToFit="1"/>
      <protection hidden="1"/>
    </xf>
    <xf numFmtId="0" fontId="10" fillId="36" borderId="49" xfId="0" applyFont="1" applyFill="1" applyBorder="1" applyAlignment="1" applyProtection="1">
      <alignment horizontal="center" vertical="center" shrinkToFit="1"/>
      <protection hidden="1"/>
    </xf>
    <xf numFmtId="0" fontId="10" fillId="36" borderId="46" xfId="0" applyFont="1" applyFill="1" applyBorder="1" applyAlignment="1" applyProtection="1">
      <alignment horizontal="center" vertical="center" shrinkToFit="1"/>
      <protection hidden="1"/>
    </xf>
    <xf numFmtId="0" fontId="10" fillId="36" borderId="47" xfId="0" applyFont="1" applyFill="1" applyBorder="1" applyAlignment="1" applyProtection="1">
      <alignment horizontal="center" vertical="center" shrinkToFit="1"/>
      <protection hidden="1"/>
    </xf>
    <xf numFmtId="0" fontId="10" fillId="36" borderId="50" xfId="0" applyFont="1" applyFill="1" applyBorder="1" applyAlignment="1" applyProtection="1">
      <alignment horizontal="center" vertical="center" shrinkToFit="1"/>
      <protection hidden="1"/>
    </xf>
    <xf numFmtId="0" fontId="10" fillId="36" borderId="48" xfId="0" applyFont="1" applyFill="1" applyBorder="1" applyAlignment="1" applyProtection="1">
      <alignment horizontal="center" vertical="center" shrinkToFit="1"/>
      <protection hidden="1"/>
    </xf>
    <xf numFmtId="0" fontId="10" fillId="36" borderId="19" xfId="0" applyFont="1" applyFill="1" applyBorder="1" applyAlignment="1" applyProtection="1">
      <alignment horizontal="center" vertical="center" shrinkToFit="1"/>
      <protection hidden="1"/>
    </xf>
    <xf numFmtId="0" fontId="10" fillId="36" borderId="51" xfId="0" applyFont="1" applyFill="1" applyBorder="1" applyAlignment="1" applyProtection="1">
      <alignment horizontal="center" vertical="center" shrinkToFit="1"/>
      <protection hidden="1"/>
    </xf>
    <xf numFmtId="0" fontId="10" fillId="36" borderId="45" xfId="0" applyFont="1" applyFill="1" applyBorder="1" applyAlignment="1" applyProtection="1">
      <alignment horizontal="center" vertical="center" shrinkToFit="1"/>
      <protection hidden="1"/>
    </xf>
    <xf numFmtId="0" fontId="10" fillId="36" borderId="52" xfId="0" applyFont="1" applyFill="1" applyBorder="1" applyAlignment="1" applyProtection="1">
      <alignment horizontal="center" vertical="center" shrinkToFit="1"/>
      <protection hidden="1"/>
    </xf>
    <xf numFmtId="0" fontId="10" fillId="36" borderId="53" xfId="0" applyFont="1" applyFill="1" applyBorder="1" applyAlignment="1" applyProtection="1">
      <alignment horizontal="center" vertical="center" shrinkToFit="1"/>
      <protection hidden="1"/>
    </xf>
    <xf numFmtId="0" fontId="10" fillId="36" borderId="54" xfId="0" applyFont="1" applyFill="1" applyBorder="1" applyAlignment="1" applyProtection="1">
      <alignment horizontal="center" vertical="center" shrinkToFit="1"/>
      <protection hidden="1"/>
    </xf>
    <xf numFmtId="0" fontId="10" fillId="37" borderId="43" xfId="0" applyFont="1" applyFill="1" applyBorder="1" applyAlignment="1" applyProtection="1">
      <alignment horizontal="center" vertical="center" shrinkToFit="1"/>
      <protection hidden="1"/>
    </xf>
    <xf numFmtId="0" fontId="10" fillId="37" borderId="44" xfId="0" applyFont="1" applyFill="1" applyBorder="1" applyAlignment="1" applyProtection="1">
      <alignment horizontal="center" vertical="center" shrinkToFit="1"/>
      <protection hidden="1"/>
    </xf>
    <xf numFmtId="0" fontId="10" fillId="37" borderId="49" xfId="0" applyFont="1" applyFill="1" applyBorder="1" applyAlignment="1" applyProtection="1">
      <alignment horizontal="center" vertical="center" shrinkToFit="1"/>
      <protection hidden="1"/>
    </xf>
    <xf numFmtId="0" fontId="10" fillId="37" borderId="46" xfId="0" applyFont="1" applyFill="1" applyBorder="1" applyAlignment="1" applyProtection="1">
      <alignment horizontal="center" vertical="center" shrinkToFit="1"/>
      <protection hidden="1"/>
    </xf>
    <xf numFmtId="0" fontId="10" fillId="37" borderId="47" xfId="0" applyFont="1" applyFill="1" applyBorder="1" applyAlignment="1" applyProtection="1">
      <alignment horizontal="center" vertical="center" shrinkToFit="1"/>
      <protection hidden="1"/>
    </xf>
    <xf numFmtId="0" fontId="10" fillId="37" borderId="50" xfId="0" applyFont="1" applyFill="1" applyBorder="1" applyAlignment="1" applyProtection="1">
      <alignment horizontal="center" vertical="center" shrinkToFit="1"/>
      <protection hidden="1"/>
    </xf>
    <xf numFmtId="0" fontId="10" fillId="37" borderId="48" xfId="0" applyFont="1" applyFill="1" applyBorder="1" applyAlignment="1" applyProtection="1">
      <alignment horizontal="center" vertical="center" shrinkToFit="1"/>
      <protection hidden="1"/>
    </xf>
    <xf numFmtId="0" fontId="10" fillId="37" borderId="19" xfId="0" applyFont="1" applyFill="1" applyBorder="1" applyAlignment="1" applyProtection="1">
      <alignment horizontal="center" vertical="center" shrinkToFit="1"/>
      <protection hidden="1"/>
    </xf>
    <xf numFmtId="0" fontId="10" fillId="37" borderId="51" xfId="0" applyFont="1" applyFill="1" applyBorder="1" applyAlignment="1" applyProtection="1">
      <alignment horizontal="center" vertical="center" shrinkToFit="1"/>
      <protection hidden="1"/>
    </xf>
    <xf numFmtId="0" fontId="10" fillId="37" borderId="45" xfId="0" applyFont="1" applyFill="1" applyBorder="1" applyAlignment="1" applyProtection="1">
      <alignment horizontal="center" vertical="center" shrinkToFit="1"/>
      <protection hidden="1"/>
    </xf>
    <xf numFmtId="0" fontId="10" fillId="37" borderId="52" xfId="0" applyFont="1" applyFill="1" applyBorder="1" applyAlignment="1" applyProtection="1">
      <alignment horizontal="center" vertical="center" shrinkToFit="1"/>
      <protection hidden="1"/>
    </xf>
    <xf numFmtId="0" fontId="10" fillId="37" borderId="53" xfId="0" applyFont="1" applyFill="1" applyBorder="1" applyAlignment="1" applyProtection="1">
      <alignment horizontal="center" vertical="center" shrinkToFit="1"/>
      <protection hidden="1"/>
    </xf>
    <xf numFmtId="0" fontId="10" fillId="37" borderId="54" xfId="0" applyFont="1" applyFill="1" applyBorder="1" applyAlignment="1" applyProtection="1">
      <alignment horizontal="center" vertical="center" shrinkToFit="1"/>
      <protection hidden="1"/>
    </xf>
    <xf numFmtId="0" fontId="0" fillId="42" borderId="55" xfId="0" applyFill="1" applyBorder="1" applyAlignment="1" applyProtection="1">
      <alignment shrinkToFit="1"/>
      <protection locked="0"/>
    </xf>
    <xf numFmtId="49" fontId="0" fillId="42" borderId="56" xfId="0" applyNumberFormat="1" applyFill="1" applyBorder="1" applyAlignment="1" applyProtection="1">
      <alignment horizontal="center" shrinkToFit="1"/>
      <protection locked="0"/>
    </xf>
    <xf numFmtId="0" fontId="0" fillId="42" borderId="56" xfId="0" applyFill="1" applyBorder="1" applyAlignment="1" applyProtection="1">
      <alignment shrinkToFit="1"/>
      <protection locked="0"/>
    </xf>
    <xf numFmtId="0" fontId="0" fillId="42" borderId="56" xfId="0" applyFill="1" applyBorder="1" applyAlignment="1" applyProtection="1">
      <alignment horizontal="center" vertical="center" shrinkToFit="1"/>
      <protection locked="0"/>
    </xf>
    <xf numFmtId="0" fontId="0" fillId="42" borderId="57" xfId="0" applyFill="1" applyBorder="1" applyAlignment="1" applyProtection="1">
      <alignment shrinkToFit="1"/>
      <protection locked="0"/>
    </xf>
    <xf numFmtId="0" fontId="0" fillId="42" borderId="58" xfId="0" applyFill="1" applyBorder="1" applyAlignment="1" applyProtection="1">
      <alignment shrinkToFit="1"/>
      <protection locked="0"/>
    </xf>
    <xf numFmtId="0" fontId="0" fillId="42" borderId="58" xfId="0" applyFill="1" applyBorder="1" applyAlignment="1" applyProtection="1">
      <alignment horizontal="center" shrinkToFit="1"/>
      <protection locked="0"/>
    </xf>
    <xf numFmtId="0" fontId="0" fillId="42" borderId="59" xfId="0" applyFill="1" applyBorder="1" applyAlignment="1" applyProtection="1">
      <alignment horizontal="center" shrinkToFit="1"/>
      <protection locked="0"/>
    </xf>
    <xf numFmtId="49" fontId="0" fillId="33" borderId="60" xfId="0" applyNumberFormat="1" applyFill="1" applyBorder="1" applyAlignment="1">
      <alignment horizontal="center" vertical="center" shrinkToFit="1"/>
    </xf>
    <xf numFmtId="0" fontId="0" fillId="33" borderId="61" xfId="0" applyFill="1" applyBorder="1" applyAlignment="1">
      <alignment horizontal="center" vertical="center" shrinkToFit="1"/>
    </xf>
    <xf numFmtId="0" fontId="0" fillId="33" borderId="62" xfId="0" applyFill="1" applyBorder="1" applyAlignment="1">
      <alignment horizontal="center" vertical="center" shrinkToFit="1"/>
    </xf>
    <xf numFmtId="0" fontId="0" fillId="33" borderId="63" xfId="0" applyFill="1" applyBorder="1" applyAlignment="1">
      <alignment horizontal="center" vertical="center" shrinkToFit="1"/>
    </xf>
    <xf numFmtId="0" fontId="0" fillId="33" borderId="64" xfId="0" applyFill="1" applyBorder="1" applyAlignment="1">
      <alignment horizontal="center" vertical="center" shrinkToFit="1"/>
    </xf>
    <xf numFmtId="0" fontId="0" fillId="33" borderId="65" xfId="0" applyFill="1" applyBorder="1" applyAlignment="1">
      <alignment horizontal="center" vertical="center" shrinkToFit="1"/>
    </xf>
    <xf numFmtId="0" fontId="0" fillId="33" borderId="66" xfId="0" applyFill="1" applyBorder="1" applyAlignment="1">
      <alignment horizontal="center" vertical="center" shrinkToFit="1"/>
    </xf>
    <xf numFmtId="0" fontId="0" fillId="33" borderId="67" xfId="0" applyFill="1" applyBorder="1" applyAlignment="1">
      <alignment horizontal="center" vertical="center" shrinkToFit="1"/>
    </xf>
    <xf numFmtId="0" fontId="0" fillId="33" borderId="68" xfId="0" applyFill="1" applyBorder="1" applyAlignment="1">
      <alignment horizontal="center" vertical="center" shrinkToFit="1"/>
    </xf>
    <xf numFmtId="0" fontId="0" fillId="33" borderId="69" xfId="0" applyFill="1" applyBorder="1" applyAlignment="1">
      <alignment horizontal="center" vertical="center" shrinkToFit="1"/>
    </xf>
    <xf numFmtId="0" fontId="0" fillId="33" borderId="70" xfId="0" applyFill="1" applyBorder="1" applyAlignment="1">
      <alignment horizontal="center" vertical="center" shrinkToFit="1"/>
    </xf>
    <xf numFmtId="0" fontId="0" fillId="33" borderId="71" xfId="0" applyFill="1" applyBorder="1" applyAlignment="1">
      <alignment horizontal="center" vertical="center" shrinkToFit="1"/>
    </xf>
    <xf numFmtId="0" fontId="0" fillId="33" borderId="72" xfId="0" applyFill="1" applyBorder="1" applyAlignment="1">
      <alignment horizontal="center" vertical="center" shrinkToFit="1"/>
    </xf>
    <xf numFmtId="0" fontId="0" fillId="33" borderId="73" xfId="0" applyFill="1" applyBorder="1" applyAlignment="1">
      <alignment horizontal="center" vertical="center" shrinkToFit="1"/>
    </xf>
    <xf numFmtId="49" fontId="0" fillId="33" borderId="74" xfId="0" applyNumberFormat="1" applyFill="1" applyBorder="1" applyAlignment="1">
      <alignment horizontal="center" vertical="center" shrinkToFit="1"/>
    </xf>
    <xf numFmtId="0" fontId="0" fillId="33" borderId="75" xfId="0" applyFill="1" applyBorder="1" applyAlignment="1">
      <alignment horizontal="center" vertical="center" shrinkToFit="1"/>
    </xf>
    <xf numFmtId="0" fontId="0" fillId="33" borderId="76" xfId="0" applyFill="1" applyBorder="1" applyAlignment="1">
      <alignment horizontal="center" vertical="center" shrinkToFit="1"/>
    </xf>
    <xf numFmtId="0" fontId="0" fillId="33" borderId="77" xfId="0" applyFill="1" applyBorder="1" applyAlignment="1">
      <alignment horizontal="center" vertical="center" shrinkToFit="1"/>
    </xf>
    <xf numFmtId="0" fontId="0" fillId="33" borderId="78" xfId="0" applyFill="1" applyBorder="1" applyAlignment="1">
      <alignment horizontal="center" vertical="center" shrinkToFit="1"/>
    </xf>
    <xf numFmtId="0" fontId="0" fillId="33" borderId="79" xfId="0" applyFill="1" applyBorder="1" applyAlignment="1">
      <alignment horizontal="center" vertical="center" shrinkToFit="1"/>
    </xf>
    <xf numFmtId="0" fontId="0" fillId="33" borderId="80" xfId="0" applyFill="1" applyBorder="1" applyAlignment="1">
      <alignment horizontal="center" vertical="center" shrinkToFit="1"/>
    </xf>
    <xf numFmtId="0" fontId="0" fillId="33" borderId="81" xfId="0" applyFill="1" applyBorder="1" applyAlignment="1">
      <alignment horizontal="center" vertical="center" shrinkToFit="1"/>
    </xf>
    <xf numFmtId="0" fontId="0" fillId="33" borderId="0" xfId="0" applyFill="1" applyBorder="1" applyAlignment="1">
      <alignment horizontal="center" vertical="center" shrinkToFit="1"/>
    </xf>
    <xf numFmtId="0" fontId="0" fillId="0" borderId="0" xfId="0" applyAlignment="1">
      <alignment horizontal="center"/>
    </xf>
    <xf numFmtId="0" fontId="18" fillId="44" borderId="82" xfId="0" applyFont="1" applyFill="1" applyBorder="1" applyAlignment="1">
      <alignment horizontal="center" vertical="center" textRotation="255"/>
    </xf>
    <xf numFmtId="0" fontId="18" fillId="44" borderId="82" xfId="0" applyFont="1" applyFill="1" applyBorder="1" applyAlignment="1">
      <alignment/>
    </xf>
    <xf numFmtId="49" fontId="0" fillId="0" borderId="0" xfId="0" applyNumberFormat="1" applyFill="1" applyBorder="1" applyAlignment="1">
      <alignment horizontal="center" vertical="center" shrinkToFit="1"/>
    </xf>
    <xf numFmtId="0" fontId="0" fillId="42" borderId="75" xfId="0" applyFill="1" applyBorder="1" applyAlignment="1">
      <alignment horizontal="center" vertical="center" shrinkToFit="1"/>
    </xf>
    <xf numFmtId="0" fontId="0" fillId="42" borderId="76" xfId="0" applyFill="1" applyBorder="1" applyAlignment="1">
      <alignment horizontal="center" vertical="center" shrinkToFit="1"/>
    </xf>
    <xf numFmtId="0" fontId="0" fillId="42" borderId="77" xfId="0" applyFill="1" applyBorder="1" applyAlignment="1">
      <alignment horizontal="center" vertical="center" shrinkToFit="1"/>
    </xf>
    <xf numFmtId="0" fontId="0" fillId="33" borderId="83" xfId="0" applyNumberFormat="1" applyFill="1" applyBorder="1" applyAlignment="1">
      <alignment horizontal="center" vertical="center" shrinkToFit="1"/>
    </xf>
    <xf numFmtId="0" fontId="0" fillId="33" borderId="84" xfId="0" applyNumberFormat="1" applyFill="1" applyBorder="1" applyAlignment="1">
      <alignment horizontal="center" vertical="center" shrinkToFit="1"/>
    </xf>
    <xf numFmtId="0" fontId="0" fillId="33" borderId="85" xfId="0" applyFill="1" applyBorder="1" applyAlignment="1">
      <alignment horizontal="center" vertical="center" shrinkToFit="1"/>
    </xf>
    <xf numFmtId="0" fontId="0" fillId="33" borderId="86" xfId="0" applyFill="1" applyBorder="1" applyAlignment="1">
      <alignment horizontal="center" vertical="center" shrinkToFit="1"/>
    </xf>
    <xf numFmtId="0" fontId="0" fillId="33" borderId="87" xfId="0" applyFill="1" applyBorder="1" applyAlignment="1">
      <alignment horizontal="center" vertical="center" shrinkToFit="1"/>
    </xf>
    <xf numFmtId="0" fontId="0" fillId="33" borderId="68" xfId="0" applyFill="1" applyBorder="1" applyAlignment="1">
      <alignment horizontal="center" vertical="center" shrinkToFit="1"/>
    </xf>
    <xf numFmtId="0" fontId="0" fillId="33" borderId="61" xfId="0" applyFill="1" applyBorder="1" applyAlignment="1">
      <alignment horizontal="center" vertical="center" shrinkToFit="1"/>
    </xf>
    <xf numFmtId="0" fontId="0" fillId="33" borderId="63" xfId="0" applyFill="1" applyBorder="1" applyAlignment="1">
      <alignment horizontal="center" vertical="center" shrinkToFit="1"/>
    </xf>
    <xf numFmtId="0" fontId="0" fillId="33" borderId="88" xfId="0" applyFill="1" applyBorder="1" applyAlignment="1">
      <alignment horizontal="center" vertical="center" shrinkToFit="1"/>
    </xf>
    <xf numFmtId="0" fontId="0" fillId="33" borderId="89" xfId="0" applyFill="1" applyBorder="1" applyAlignment="1">
      <alignment horizontal="center" vertical="center" shrinkToFit="1"/>
    </xf>
    <xf numFmtId="0" fontId="0" fillId="33" borderId="70" xfId="0" applyFill="1" applyBorder="1" applyAlignment="1">
      <alignment horizontal="center" vertical="center" shrinkToFit="1"/>
    </xf>
    <xf numFmtId="0" fontId="0" fillId="33" borderId="72" xfId="0" applyFill="1" applyBorder="1" applyAlignment="1">
      <alignment horizontal="center" vertical="center" shrinkToFit="1"/>
    </xf>
    <xf numFmtId="0" fontId="0" fillId="45" borderId="90" xfId="0" applyFill="1" applyBorder="1" applyAlignment="1">
      <alignment horizontal="center" vertical="center" shrinkToFit="1"/>
    </xf>
    <xf numFmtId="0" fontId="0" fillId="45" borderId="91" xfId="0" applyFill="1" applyBorder="1" applyAlignment="1">
      <alignment horizontal="center" vertical="center" shrinkToFit="1"/>
    </xf>
    <xf numFmtId="0" fontId="0" fillId="45" borderId="92" xfId="0" applyFill="1" applyBorder="1" applyAlignment="1">
      <alignment horizontal="center" vertical="center" shrinkToFit="1"/>
    </xf>
    <xf numFmtId="0" fontId="0" fillId="33" borderId="93" xfId="0" applyFill="1" applyBorder="1" applyAlignment="1">
      <alignment horizontal="center" vertical="center" shrinkToFit="1"/>
    </xf>
    <xf numFmtId="0" fontId="0" fillId="33" borderId="94" xfId="0" applyFill="1" applyBorder="1" applyAlignment="1">
      <alignment horizontal="center" vertical="center" shrinkToFit="1"/>
    </xf>
    <xf numFmtId="0" fontId="0" fillId="34" borderId="95" xfId="0" applyFill="1" applyBorder="1" applyAlignment="1" applyProtection="1">
      <alignment horizontal="center" vertical="center" shrinkToFit="1"/>
      <protection locked="0"/>
    </xf>
    <xf numFmtId="0" fontId="0" fillId="34" borderId="96" xfId="0" applyFill="1" applyBorder="1" applyAlignment="1" applyProtection="1">
      <alignment horizontal="center" vertical="center" shrinkToFit="1"/>
      <protection locked="0"/>
    </xf>
    <xf numFmtId="181" fontId="0" fillId="34" borderId="95" xfId="0" applyNumberFormat="1" applyFill="1" applyBorder="1" applyAlignment="1" applyProtection="1">
      <alignment horizontal="center" vertical="center" shrinkToFit="1"/>
      <protection locked="0"/>
    </xf>
    <xf numFmtId="181" fontId="0" fillId="34" borderId="96" xfId="0" applyNumberFormat="1" applyFill="1" applyBorder="1" applyAlignment="1" applyProtection="1">
      <alignment horizontal="center" vertical="center" shrinkToFit="1"/>
      <protection locked="0"/>
    </xf>
    <xf numFmtId="0" fontId="0" fillId="43" borderId="24" xfId="0" applyFill="1" applyBorder="1" applyAlignment="1" applyProtection="1">
      <alignment horizontal="center" vertical="center" shrinkToFit="1"/>
      <protection locked="0"/>
    </xf>
    <xf numFmtId="0" fontId="0" fillId="0" borderId="97" xfId="0" applyBorder="1" applyAlignment="1">
      <alignment/>
    </xf>
    <xf numFmtId="0" fontId="16" fillId="41" borderId="24" xfId="0" applyFont="1" applyFill="1" applyBorder="1" applyAlignment="1" applyProtection="1">
      <alignment horizontal="center" vertical="center" shrinkToFit="1"/>
      <protection locked="0"/>
    </xf>
    <xf numFmtId="0" fontId="0" fillId="34" borderId="98" xfId="0" applyFill="1" applyBorder="1" applyAlignment="1" applyProtection="1">
      <alignment horizontal="center" vertical="center" shrinkToFit="1"/>
      <protection locked="0"/>
    </xf>
    <xf numFmtId="0" fontId="0" fillId="34" borderId="19" xfId="0" applyFill="1" applyBorder="1" applyAlignment="1" applyProtection="1">
      <alignment horizontal="center" vertical="center" shrinkToFit="1"/>
      <protection locked="0"/>
    </xf>
    <xf numFmtId="181" fontId="0" fillId="34" borderId="98" xfId="0" applyNumberFormat="1" applyFill="1" applyBorder="1" applyAlignment="1" applyProtection="1">
      <alignment horizontal="center" vertical="center" shrinkToFit="1"/>
      <protection locked="0"/>
    </xf>
    <xf numFmtId="181" fontId="0" fillId="34" borderId="19" xfId="0" applyNumberFormat="1" applyFill="1" applyBorder="1" applyAlignment="1" applyProtection="1">
      <alignment horizontal="center" vertical="center" shrinkToFit="1"/>
      <protection locked="0"/>
    </xf>
    <xf numFmtId="0" fontId="0" fillId="34" borderId="99" xfId="0" applyFill="1" applyBorder="1" applyAlignment="1" applyProtection="1">
      <alignment horizontal="center" vertical="center" shrinkToFit="1"/>
      <protection locked="0"/>
    </xf>
    <xf numFmtId="0" fontId="0" fillId="34" borderId="29" xfId="0" applyFill="1" applyBorder="1" applyAlignment="1" applyProtection="1">
      <alignment horizontal="center" vertical="center" shrinkToFit="1"/>
      <protection locked="0"/>
    </xf>
    <xf numFmtId="181" fontId="0" fillId="34" borderId="99" xfId="0" applyNumberFormat="1" applyFill="1" applyBorder="1" applyAlignment="1" applyProtection="1">
      <alignment horizontal="center" vertical="center" shrinkToFit="1"/>
      <protection locked="0"/>
    </xf>
    <xf numFmtId="181" fontId="0" fillId="34" borderId="29" xfId="0" applyNumberFormat="1" applyFill="1" applyBorder="1" applyAlignment="1" applyProtection="1">
      <alignment horizontal="center" vertical="center" shrinkToFit="1"/>
      <protection locked="0"/>
    </xf>
    <xf numFmtId="0" fontId="17" fillId="41" borderId="21" xfId="0" applyFont="1" applyFill="1" applyBorder="1" applyAlignment="1" applyProtection="1">
      <alignment horizontal="center" vertical="center" wrapText="1" shrinkToFit="1"/>
      <protection locked="0"/>
    </xf>
    <xf numFmtId="49" fontId="0" fillId="0" borderId="100" xfId="0" applyNumberFormat="1" applyBorder="1" applyAlignment="1" applyProtection="1">
      <alignment horizontal="center" vertical="center" shrinkToFit="1"/>
      <protection/>
    </xf>
    <xf numFmtId="0" fontId="0" fillId="0" borderId="40" xfId="0" applyNumberFormat="1" applyBorder="1" applyAlignment="1" applyProtection="1">
      <alignment horizontal="center" vertical="center" shrinkToFit="1"/>
      <protection/>
    </xf>
    <xf numFmtId="0" fontId="0" fillId="0" borderId="101" xfId="0" applyNumberFormat="1" applyBorder="1" applyAlignment="1" applyProtection="1">
      <alignment horizontal="center" vertical="center" shrinkToFit="1"/>
      <protection/>
    </xf>
    <xf numFmtId="0" fontId="0" fillId="0" borderId="28" xfId="0" applyNumberFormat="1" applyFont="1" applyBorder="1" applyAlignment="1" applyProtection="1">
      <alignment horizontal="center" vertical="center" shrinkToFit="1"/>
      <protection/>
    </xf>
    <xf numFmtId="0" fontId="0" fillId="0" borderId="26" xfId="0" applyNumberFormat="1" applyFont="1" applyBorder="1" applyAlignment="1" applyProtection="1">
      <alignment horizontal="center" vertical="center" shrinkToFit="1"/>
      <protection/>
    </xf>
    <xf numFmtId="49" fontId="0" fillId="0" borderId="26" xfId="0" applyNumberFormat="1" applyBorder="1" applyAlignment="1" applyProtection="1">
      <alignment horizontal="left" vertical="center" shrinkToFit="1"/>
      <protection/>
    </xf>
    <xf numFmtId="0" fontId="0" fillId="0" borderId="26" xfId="0" applyNumberFormat="1" applyBorder="1" applyAlignment="1" applyProtection="1">
      <alignment horizontal="left" vertical="center" shrinkToFit="1"/>
      <protection/>
    </xf>
    <xf numFmtId="0" fontId="0" fillId="0" borderId="102" xfId="0" applyNumberFormat="1" applyBorder="1" applyAlignment="1" applyProtection="1">
      <alignment horizontal="left" vertical="center" shrinkToFit="1"/>
      <protection/>
    </xf>
    <xf numFmtId="0" fontId="0" fillId="0" borderId="26" xfId="0" applyBorder="1" applyAlignment="1" applyProtection="1">
      <alignment horizontal="center" vertical="center" shrinkToFit="1"/>
      <protection/>
    </xf>
    <xf numFmtId="0" fontId="0" fillId="0" borderId="102" xfId="0" applyBorder="1" applyAlignment="1" applyProtection="1">
      <alignment horizontal="center" vertical="center" shrinkToFit="1"/>
      <protection/>
    </xf>
    <xf numFmtId="49" fontId="0" fillId="0" borderId="103" xfId="0" applyNumberFormat="1" applyBorder="1" applyAlignment="1" applyProtection="1">
      <alignment horizontal="center" vertical="center" shrinkToFit="1"/>
      <protection/>
    </xf>
    <xf numFmtId="0" fontId="0" fillId="0" borderId="104" xfId="0" applyBorder="1" applyAlignment="1" applyProtection="1">
      <alignment horizontal="center" vertical="center" shrinkToFit="1"/>
      <protection/>
    </xf>
    <xf numFmtId="0" fontId="0" fillId="0" borderId="105" xfId="0" applyNumberFormat="1" applyBorder="1" applyAlignment="1" applyProtection="1">
      <alignment horizontal="center" vertical="center" shrinkToFit="1"/>
      <protection/>
    </xf>
    <xf numFmtId="0" fontId="0" fillId="0" borderId="106" xfId="0" applyNumberFormat="1" applyBorder="1" applyAlignment="1" applyProtection="1">
      <alignment horizontal="center" vertical="center" shrinkToFit="1"/>
      <protection/>
    </xf>
    <xf numFmtId="0" fontId="12" fillId="45" borderId="107" xfId="0" applyFont="1" applyFill="1" applyBorder="1" applyAlignment="1" applyProtection="1">
      <alignment horizontal="center" vertical="center" shrinkToFit="1"/>
      <protection/>
    </xf>
    <xf numFmtId="0" fontId="12" fillId="45" borderId="108" xfId="0" applyFont="1" applyFill="1" applyBorder="1" applyAlignment="1">
      <alignment/>
    </xf>
    <xf numFmtId="0" fontId="12" fillId="45" borderId="109" xfId="0" applyFont="1" applyFill="1" applyBorder="1" applyAlignment="1">
      <alignment/>
    </xf>
    <xf numFmtId="0" fontId="0" fillId="0" borderId="110" xfId="0" applyBorder="1" applyAlignment="1" applyProtection="1">
      <alignment horizontal="center" vertical="center" shrinkToFit="1"/>
      <protection/>
    </xf>
    <xf numFmtId="0" fontId="0" fillId="0" borderId="111" xfId="0" applyBorder="1" applyAlignment="1" applyProtection="1">
      <alignment horizontal="center" vertical="center" shrinkToFit="1"/>
      <protection/>
    </xf>
    <xf numFmtId="0" fontId="0" fillId="0" borderId="112" xfId="0" applyBorder="1" applyAlignment="1" applyProtection="1">
      <alignment horizontal="center" vertical="center" shrinkToFit="1"/>
      <protection/>
    </xf>
    <xf numFmtId="0" fontId="0" fillId="0" borderId="21" xfId="0" applyBorder="1" applyAlignment="1" applyProtection="1">
      <alignment horizontal="center" vertical="center" shrinkToFit="1"/>
      <protection/>
    </xf>
    <xf numFmtId="0" fontId="0" fillId="0" borderId="100" xfId="0" applyBorder="1" applyAlignment="1" applyProtection="1">
      <alignment horizontal="center" vertical="center" shrinkToFit="1"/>
      <protection/>
    </xf>
    <xf numFmtId="0" fontId="0" fillId="0" borderId="101" xfId="0" applyBorder="1" applyAlignment="1" applyProtection="1">
      <alignment horizontal="center"/>
      <protection/>
    </xf>
    <xf numFmtId="0" fontId="0" fillId="0" borderId="113" xfId="0" applyBorder="1" applyAlignment="1" applyProtection="1">
      <alignment horizontal="center" vertical="center" shrinkToFit="1"/>
      <protection/>
    </xf>
    <xf numFmtId="0" fontId="0" fillId="0" borderId="42" xfId="0" applyBorder="1" applyAlignment="1" applyProtection="1">
      <alignment horizontal="center" vertical="center" shrinkToFit="1"/>
      <protection/>
    </xf>
    <xf numFmtId="0" fontId="18" fillId="44" borderId="114" xfId="0" applyFont="1" applyFill="1" applyBorder="1" applyAlignment="1">
      <alignment horizontal="center" vertical="center" textRotation="255"/>
    </xf>
    <xf numFmtId="0" fontId="18" fillId="44" borderId="82" xfId="0" applyFont="1" applyFill="1" applyBorder="1" applyAlignment="1">
      <alignment horizontal="center" vertical="center" textRotation="255"/>
    </xf>
    <xf numFmtId="0" fontId="12" fillId="33" borderId="115" xfId="0" applyFont="1" applyFill="1" applyBorder="1" applyAlignment="1" applyProtection="1">
      <alignment horizontal="center" vertical="center" shrinkToFit="1"/>
      <protection locked="0"/>
    </xf>
    <xf numFmtId="0" fontId="0" fillId="33" borderId="116" xfId="0" applyFill="1" applyBorder="1" applyAlignment="1" applyProtection="1">
      <alignment/>
      <protection locked="0"/>
    </xf>
    <xf numFmtId="0" fontId="0" fillId="33" borderId="117" xfId="0" applyFill="1" applyBorder="1" applyAlignment="1" applyProtection="1">
      <alignment/>
      <protection locked="0"/>
    </xf>
    <xf numFmtId="0" fontId="0" fillId="0" borderId="117" xfId="0" applyBorder="1" applyAlignment="1">
      <alignment horizontal="center" vertical="center" shrinkToFit="1"/>
    </xf>
    <xf numFmtId="0" fontId="3" fillId="33" borderId="99" xfId="0" applyFont="1" applyFill="1" applyBorder="1" applyAlignment="1">
      <alignment horizontal="center" vertical="center" shrinkToFit="1"/>
    </xf>
    <xf numFmtId="0" fontId="3" fillId="33" borderId="118" xfId="0" applyFont="1" applyFill="1" applyBorder="1" applyAlignment="1">
      <alignment horizontal="center" vertical="center" shrinkToFit="1"/>
    </xf>
    <xf numFmtId="0" fontId="3" fillId="33" borderId="98" xfId="0" applyFont="1" applyFill="1" applyBorder="1" applyAlignment="1">
      <alignment horizontal="center" vertical="center" shrinkToFit="1"/>
    </xf>
    <xf numFmtId="0" fontId="3" fillId="33" borderId="119" xfId="0" applyFont="1" applyFill="1" applyBorder="1" applyAlignment="1">
      <alignment horizontal="center" vertical="center" shrinkToFit="1"/>
    </xf>
    <xf numFmtId="0" fontId="3" fillId="33" borderId="120" xfId="0" applyFont="1" applyFill="1" applyBorder="1" applyAlignment="1">
      <alignment horizontal="center" vertical="center" shrinkToFit="1"/>
    </xf>
    <xf numFmtId="0" fontId="3" fillId="33" borderId="121" xfId="0" applyFont="1" applyFill="1" applyBorder="1" applyAlignment="1">
      <alignment horizontal="center" vertical="center" shrinkToFit="1"/>
    </xf>
    <xf numFmtId="0" fontId="4" fillId="33" borderId="100" xfId="0" applyFont="1" applyFill="1" applyBorder="1" applyAlignment="1">
      <alignment horizontal="center" vertical="center"/>
    </xf>
    <xf numFmtId="0" fontId="4" fillId="33" borderId="28" xfId="0" applyFont="1" applyFill="1" applyBorder="1" applyAlignment="1">
      <alignment horizontal="center" vertical="center"/>
    </xf>
    <xf numFmtId="0" fontId="3" fillId="33" borderId="122" xfId="0" applyFont="1" applyFill="1" applyBorder="1" applyAlignment="1" applyProtection="1">
      <alignment horizontal="center" vertical="center"/>
      <protection hidden="1"/>
    </xf>
    <xf numFmtId="0" fontId="3" fillId="33" borderId="123" xfId="0" applyFont="1" applyFill="1" applyBorder="1" applyAlignment="1" applyProtection="1">
      <alignment horizontal="center" vertical="center"/>
      <protection hidden="1"/>
    </xf>
    <xf numFmtId="0" fontId="0" fillId="33" borderId="124" xfId="0" applyFill="1" applyBorder="1" applyAlignment="1">
      <alignment horizontal="center" vertical="center"/>
    </xf>
    <xf numFmtId="0" fontId="0" fillId="33" borderId="125" xfId="0" applyFill="1" applyBorder="1" applyAlignment="1">
      <alignment horizontal="center" vertical="center"/>
    </xf>
    <xf numFmtId="0" fontId="0" fillId="33" borderId="16" xfId="0" applyFill="1" applyBorder="1" applyAlignment="1">
      <alignment horizontal="center" vertical="center"/>
    </xf>
    <xf numFmtId="0" fontId="0" fillId="33" borderId="126" xfId="0" applyFill="1" applyBorder="1" applyAlignment="1">
      <alignment horizontal="center" vertical="center"/>
    </xf>
    <xf numFmtId="0" fontId="0" fillId="33" borderId="13" xfId="0" applyFill="1" applyBorder="1" applyAlignment="1">
      <alignment horizontal="center" vertical="center"/>
    </xf>
    <xf numFmtId="0" fontId="0" fillId="33" borderId="127" xfId="0" applyFill="1" applyBorder="1" applyAlignment="1">
      <alignment horizontal="center" vertical="center"/>
    </xf>
    <xf numFmtId="0" fontId="4" fillId="33" borderId="101" xfId="0" applyFont="1" applyFill="1" applyBorder="1" applyAlignment="1">
      <alignment horizontal="center" vertical="center"/>
    </xf>
    <xf numFmtId="0" fontId="4" fillId="33" borderId="111"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1" xfId="0" applyFont="1" applyFill="1" applyBorder="1" applyAlignment="1">
      <alignment horizontal="center" vertical="center"/>
    </xf>
    <xf numFmtId="0" fontId="12" fillId="0" borderId="0" xfId="0" applyFont="1" applyFill="1" applyBorder="1" applyAlignment="1">
      <alignment horizontal="center" vertical="center" shrinkToFit="1"/>
    </xf>
    <xf numFmtId="0" fontId="0" fillId="33" borderId="24" xfId="0" applyFill="1" applyBorder="1" applyAlignment="1" applyProtection="1">
      <alignment horizontal="center" vertical="center" shrinkToFit="1"/>
      <protection locked="0"/>
    </xf>
    <xf numFmtId="0" fontId="0" fillId="33" borderId="97" xfId="0" applyFill="1" applyBorder="1" applyAlignment="1" applyProtection="1">
      <alignment horizontal="center" vertical="center" shrinkToFit="1"/>
      <protection locked="0"/>
    </xf>
    <xf numFmtId="0" fontId="0" fillId="33" borderId="128" xfId="0" applyFill="1" applyBorder="1" applyAlignment="1">
      <alignment horizontal="center" vertical="center"/>
    </xf>
    <xf numFmtId="0" fontId="0" fillId="33" borderId="129" xfId="0" applyFill="1" applyBorder="1" applyAlignment="1">
      <alignment horizontal="center" vertical="center"/>
    </xf>
    <xf numFmtId="0" fontId="13" fillId="38" borderId="130" xfId="0" applyFont="1" applyFill="1" applyBorder="1" applyAlignment="1">
      <alignment horizontal="left" vertical="center" wrapText="1"/>
    </xf>
    <xf numFmtId="0" fontId="13" fillId="38" borderId="31" xfId="0" applyFont="1" applyFill="1" applyBorder="1" applyAlignment="1">
      <alignment horizontal="left" vertical="center" wrapText="1"/>
    </xf>
    <xf numFmtId="0" fontId="13" fillId="38" borderId="131" xfId="0" applyFont="1" applyFill="1" applyBorder="1" applyAlignment="1">
      <alignment horizontal="left" vertical="center" wrapText="1"/>
    </xf>
    <xf numFmtId="0" fontId="12" fillId="0" borderId="0" xfId="0" applyFont="1" applyFill="1" applyBorder="1" applyAlignment="1">
      <alignment horizontal="center" vertical="center"/>
    </xf>
    <xf numFmtId="0" fontId="0" fillId="33" borderId="111" xfId="0" applyFill="1" applyBorder="1" applyAlignment="1">
      <alignment horizontal="center" vertical="center" shrinkToFit="1"/>
    </xf>
    <xf numFmtId="0" fontId="0" fillId="33" borderId="21" xfId="0" applyFill="1" applyBorder="1" applyAlignment="1">
      <alignment horizontal="center" vertical="center" shrinkToFit="1"/>
    </xf>
    <xf numFmtId="0" fontId="11" fillId="42" borderId="115" xfId="0" applyFont="1" applyFill="1" applyBorder="1" applyAlignment="1">
      <alignment horizontal="center" vertical="center"/>
    </xf>
    <xf numFmtId="0" fontId="11" fillId="42" borderId="116" xfId="0" applyFont="1" applyFill="1" applyBorder="1" applyAlignment="1">
      <alignment horizontal="center" vertical="center"/>
    </xf>
    <xf numFmtId="0" fontId="3" fillId="33" borderId="122" xfId="0" applyNumberFormat="1" applyFont="1" applyFill="1" applyBorder="1" applyAlignment="1" applyProtection="1">
      <alignment horizontal="center" vertical="center"/>
      <protection hidden="1"/>
    </xf>
    <xf numFmtId="0" fontId="3" fillId="33" borderId="123" xfId="0" applyNumberFormat="1" applyFont="1" applyFill="1" applyBorder="1" applyAlignment="1" applyProtection="1">
      <alignment horizontal="center" vertical="center"/>
      <protection hidden="1"/>
    </xf>
    <xf numFmtId="0" fontId="3" fillId="33" borderId="132" xfId="0" applyFont="1" applyFill="1" applyBorder="1" applyAlignment="1" applyProtection="1">
      <alignment horizontal="center" vertical="center"/>
      <protection hidden="1"/>
    </xf>
    <xf numFmtId="0" fontId="0" fillId="33" borderId="133" xfId="0" applyFill="1" applyBorder="1" applyAlignment="1" applyProtection="1">
      <alignment horizontal="center" vertical="center" shrinkToFit="1"/>
      <protection locked="0"/>
    </xf>
    <xf numFmtId="0" fontId="3" fillId="35" borderId="13" xfId="0" applyFont="1" applyFill="1" applyBorder="1" applyAlignment="1">
      <alignment horizontal="center" vertical="center" shrinkToFit="1"/>
    </xf>
    <xf numFmtId="0" fontId="3" fillId="35" borderId="127" xfId="0" applyFont="1" applyFill="1" applyBorder="1" applyAlignment="1">
      <alignment horizontal="center" vertical="center" shrinkToFit="1"/>
    </xf>
    <xf numFmtId="0" fontId="3" fillId="35" borderId="134" xfId="0" applyFont="1" applyFill="1" applyBorder="1" applyAlignment="1">
      <alignment horizontal="center" vertical="center" shrinkToFit="1"/>
    </xf>
    <xf numFmtId="0" fontId="3" fillId="35" borderId="135" xfId="0" applyFont="1" applyFill="1" applyBorder="1" applyAlignment="1">
      <alignment horizontal="center" vertical="center" shrinkToFit="1"/>
    </xf>
    <xf numFmtId="0" fontId="3" fillId="35" borderId="136" xfId="0" applyFont="1" applyFill="1" applyBorder="1" applyAlignment="1">
      <alignment horizontal="center" vertical="center" shrinkToFit="1"/>
    </xf>
    <xf numFmtId="0" fontId="3" fillId="35" borderId="137" xfId="0" applyFont="1" applyFill="1" applyBorder="1" applyAlignment="1">
      <alignment horizontal="center" vertical="center" shrinkToFit="1"/>
    </xf>
    <xf numFmtId="0" fontId="3" fillId="34" borderId="99" xfId="0" applyFont="1" applyFill="1" applyBorder="1" applyAlignment="1">
      <alignment horizontal="center" vertical="center" shrinkToFit="1"/>
    </xf>
    <xf numFmtId="0" fontId="3" fillId="34" borderId="118" xfId="0" applyFont="1" applyFill="1" applyBorder="1" applyAlignment="1">
      <alignment horizontal="center" vertical="center" shrinkToFit="1"/>
    </xf>
    <xf numFmtId="0" fontId="3" fillId="34" borderId="16" xfId="0" applyFont="1" applyFill="1" applyBorder="1" applyAlignment="1">
      <alignment horizontal="center" vertical="center" shrinkToFit="1"/>
    </xf>
    <xf numFmtId="0" fontId="3" fillId="34" borderId="126" xfId="0" applyFont="1" applyFill="1" applyBorder="1" applyAlignment="1">
      <alignment horizontal="center" vertical="center" shrinkToFit="1"/>
    </xf>
    <xf numFmtId="0" fontId="3" fillId="34" borderId="138" xfId="0" applyFont="1" applyFill="1" applyBorder="1" applyAlignment="1">
      <alignment horizontal="center" vertical="center" shrinkToFit="1"/>
    </xf>
    <xf numFmtId="0" fontId="3" fillId="34" borderId="139" xfId="0" applyFont="1" applyFill="1" applyBorder="1" applyAlignment="1">
      <alignment horizontal="center" vertical="center" shrinkToFit="1"/>
    </xf>
    <xf numFmtId="0" fontId="3" fillId="34" borderId="140" xfId="0" applyFont="1" applyFill="1" applyBorder="1" applyAlignment="1">
      <alignment horizontal="center" vertical="center" shrinkToFit="1"/>
    </xf>
    <xf numFmtId="0" fontId="3" fillId="34" borderId="141" xfId="0" applyFont="1" applyFill="1" applyBorder="1" applyAlignment="1">
      <alignment horizontal="center" vertical="center" shrinkToFit="1"/>
    </xf>
    <xf numFmtId="0" fontId="3" fillId="39" borderId="13" xfId="0" applyFont="1" applyFill="1" applyBorder="1" applyAlignment="1">
      <alignment horizontal="center" vertical="center" shrinkToFit="1"/>
    </xf>
    <xf numFmtId="0" fontId="3" fillId="39" borderId="127" xfId="0" applyFont="1" applyFill="1" applyBorder="1" applyAlignment="1">
      <alignment horizontal="center" vertical="center" shrinkToFit="1"/>
    </xf>
    <xf numFmtId="0" fontId="3" fillId="39" borderId="134" xfId="0" applyFont="1" applyFill="1" applyBorder="1" applyAlignment="1">
      <alignment horizontal="center" vertical="center" shrinkToFit="1"/>
    </xf>
    <xf numFmtId="0" fontId="3" fillId="39" borderId="135" xfId="0" applyFont="1" applyFill="1" applyBorder="1" applyAlignment="1">
      <alignment horizontal="center" vertical="center" shrinkToFit="1"/>
    </xf>
    <xf numFmtId="0" fontId="3" fillId="39" borderId="136" xfId="0" applyFont="1" applyFill="1" applyBorder="1" applyAlignment="1">
      <alignment horizontal="center" vertical="center" shrinkToFit="1"/>
    </xf>
    <xf numFmtId="0" fontId="3" fillId="39" borderId="137" xfId="0" applyFont="1" applyFill="1" applyBorder="1" applyAlignment="1">
      <alignment horizontal="center" vertical="center" shrinkToFit="1"/>
    </xf>
    <xf numFmtId="0" fontId="3" fillId="37" borderId="140" xfId="0" applyFont="1" applyFill="1" applyBorder="1" applyAlignment="1">
      <alignment horizontal="center" vertical="center" shrinkToFit="1"/>
    </xf>
    <xf numFmtId="0" fontId="3" fillId="37" borderId="141" xfId="0" applyFont="1" applyFill="1" applyBorder="1" applyAlignment="1">
      <alignment horizontal="center" vertical="center" shrinkToFit="1"/>
    </xf>
    <xf numFmtId="0" fontId="3" fillId="37" borderId="16" xfId="0" applyFont="1" applyFill="1" applyBorder="1" applyAlignment="1">
      <alignment horizontal="center" vertical="center" shrinkToFit="1"/>
    </xf>
    <xf numFmtId="0" fontId="3" fillId="37" borderId="126" xfId="0" applyFont="1" applyFill="1" applyBorder="1" applyAlignment="1">
      <alignment horizontal="center" vertical="center" shrinkToFit="1"/>
    </xf>
    <xf numFmtId="0" fontId="3" fillId="37" borderId="99" xfId="0" applyFont="1" applyFill="1" applyBorder="1" applyAlignment="1">
      <alignment horizontal="center" vertical="center" shrinkToFit="1"/>
    </xf>
    <xf numFmtId="0" fontId="3" fillId="37" borderId="118" xfId="0" applyFont="1" applyFill="1" applyBorder="1" applyAlignment="1">
      <alignment horizontal="center" vertical="center" shrinkToFit="1"/>
    </xf>
    <xf numFmtId="0" fontId="3" fillId="39" borderId="142" xfId="0" applyFont="1" applyFill="1" applyBorder="1" applyAlignment="1">
      <alignment horizontal="center" vertical="center" shrinkToFit="1"/>
    </xf>
    <xf numFmtId="0" fontId="3" fillId="39" borderId="143" xfId="0" applyFont="1" applyFill="1" applyBorder="1" applyAlignment="1">
      <alignment horizontal="center" vertical="center" shrinkToFit="1"/>
    </xf>
    <xf numFmtId="0" fontId="3" fillId="36" borderId="13" xfId="0" applyFont="1" applyFill="1" applyBorder="1" applyAlignment="1">
      <alignment horizontal="center" vertical="center" shrinkToFit="1"/>
    </xf>
    <xf numFmtId="0" fontId="3" fillId="36" borderId="127" xfId="0" applyFont="1" applyFill="1" applyBorder="1" applyAlignment="1">
      <alignment horizontal="center" vertical="center" shrinkToFit="1"/>
    </xf>
    <xf numFmtId="0" fontId="3" fillId="36" borderId="134" xfId="0" applyFont="1" applyFill="1" applyBorder="1" applyAlignment="1">
      <alignment horizontal="center" vertical="center" shrinkToFit="1"/>
    </xf>
    <xf numFmtId="0" fontId="3" fillId="36" borderId="135" xfId="0" applyFont="1" applyFill="1" applyBorder="1" applyAlignment="1">
      <alignment horizontal="center" vertical="center" shrinkToFit="1"/>
    </xf>
    <xf numFmtId="0" fontId="3" fillId="36" borderId="136" xfId="0" applyFont="1" applyFill="1" applyBorder="1" applyAlignment="1">
      <alignment horizontal="center" vertical="center" shrinkToFit="1"/>
    </xf>
    <xf numFmtId="0" fontId="3" fillId="36" borderId="137" xfId="0" applyFont="1" applyFill="1" applyBorder="1" applyAlignment="1">
      <alignment horizontal="center" vertical="center" shrinkToFit="1"/>
    </xf>
    <xf numFmtId="0" fontId="12" fillId="33" borderId="116" xfId="0" applyFont="1" applyFill="1" applyBorder="1" applyAlignment="1" applyProtection="1">
      <alignment horizontal="center" vertical="center" shrinkToFit="1"/>
      <protection locked="0"/>
    </xf>
    <xf numFmtId="0" fontId="0" fillId="0" borderId="117" xfId="0" applyBorder="1" applyAlignment="1" applyProtection="1">
      <alignment/>
      <protection locked="0"/>
    </xf>
    <xf numFmtId="0" fontId="3" fillId="45" borderId="144" xfId="0" applyFont="1" applyFill="1" applyBorder="1" applyAlignment="1" applyProtection="1">
      <alignment horizontal="center" vertical="center" textRotation="255"/>
      <protection locked="0"/>
    </xf>
    <xf numFmtId="0" fontId="3" fillId="45" borderId="145" xfId="0" applyFont="1" applyFill="1" applyBorder="1" applyAlignment="1" applyProtection="1">
      <alignment horizontal="center" vertical="center" textRotation="255"/>
      <protection locked="0"/>
    </xf>
    <xf numFmtId="0" fontId="3" fillId="34" borderId="146" xfId="0" applyFont="1" applyFill="1" applyBorder="1" applyAlignment="1">
      <alignment horizontal="center" vertical="center" textRotation="255"/>
    </xf>
    <xf numFmtId="0" fontId="0" fillId="0" borderId="146" xfId="0" applyBorder="1" applyAlignment="1">
      <alignment/>
    </xf>
    <xf numFmtId="0" fontId="0" fillId="0" borderId="147" xfId="0" applyBorder="1" applyAlignment="1">
      <alignment/>
    </xf>
    <xf numFmtId="0" fontId="3" fillId="46" borderId="148" xfId="0" applyFont="1" applyFill="1" applyBorder="1" applyAlignment="1" applyProtection="1">
      <alignment horizontal="center" vertical="center" textRotation="255"/>
      <protection locked="0"/>
    </xf>
    <xf numFmtId="0" fontId="3" fillId="46" borderId="149" xfId="0" applyFont="1" applyFill="1" applyBorder="1" applyAlignment="1" applyProtection="1">
      <alignment horizontal="center" vertical="center" textRotation="255"/>
      <protection locked="0"/>
    </xf>
    <xf numFmtId="0" fontId="3" fillId="36" borderId="142" xfId="0" applyFont="1" applyFill="1" applyBorder="1" applyAlignment="1">
      <alignment horizontal="center" vertical="center" shrinkToFit="1"/>
    </xf>
    <xf numFmtId="0" fontId="3" fillId="36" borderId="143" xfId="0" applyFont="1" applyFill="1" applyBorder="1" applyAlignment="1">
      <alignment horizontal="center" vertical="center" shrinkToFit="1"/>
    </xf>
    <xf numFmtId="0" fontId="3" fillId="37" borderId="138" xfId="0" applyFont="1" applyFill="1" applyBorder="1" applyAlignment="1">
      <alignment horizontal="center" vertical="center" shrinkToFit="1"/>
    </xf>
    <xf numFmtId="0" fontId="3" fillId="37" borderId="139" xfId="0" applyFont="1" applyFill="1" applyBorder="1" applyAlignment="1">
      <alignment horizontal="center" vertical="center" shrinkToFit="1"/>
    </xf>
    <xf numFmtId="0" fontId="3" fillId="35" borderId="142" xfId="0" applyFont="1" applyFill="1" applyBorder="1" applyAlignment="1">
      <alignment horizontal="center" vertical="center" shrinkToFit="1"/>
    </xf>
    <xf numFmtId="0" fontId="3" fillId="35" borderId="143" xfId="0" applyFont="1" applyFill="1" applyBorder="1" applyAlignment="1">
      <alignment horizontal="center" vertical="center" shrinkToFit="1"/>
    </xf>
    <xf numFmtId="0" fontId="3" fillId="39" borderId="146" xfId="0" applyFont="1" applyFill="1" applyBorder="1" applyAlignment="1">
      <alignment horizontal="center" vertical="center" textRotation="255"/>
    </xf>
    <xf numFmtId="0" fontId="0" fillId="0" borderId="116" xfId="0" applyBorder="1" applyAlignment="1">
      <alignment horizontal="center"/>
    </xf>
    <xf numFmtId="0" fontId="0" fillId="0" borderId="117" xfId="0" applyBorder="1" applyAlignment="1">
      <alignment horizontal="center"/>
    </xf>
    <xf numFmtId="0" fontId="0" fillId="33" borderId="150" xfId="0" applyFill="1" applyBorder="1" applyAlignment="1">
      <alignment horizontal="center" vertical="center" textRotation="255"/>
    </xf>
    <xf numFmtId="0" fontId="0" fillId="33" borderId="36" xfId="0" applyFill="1" applyBorder="1" applyAlignment="1">
      <alignment horizontal="center" vertical="center" textRotation="255"/>
    </xf>
    <xf numFmtId="0" fontId="3" fillId="36" borderId="146" xfId="0" applyFont="1" applyFill="1" applyBorder="1" applyAlignment="1">
      <alignment horizontal="center" vertical="center" textRotation="255"/>
    </xf>
    <xf numFmtId="0" fontId="0" fillId="33" borderId="151" xfId="0" applyFill="1" applyBorder="1" applyAlignment="1">
      <alignment horizontal="center" vertical="center" textRotation="255"/>
    </xf>
    <xf numFmtId="0" fontId="0" fillId="33" borderId="152" xfId="0" applyFill="1" applyBorder="1" applyAlignment="1">
      <alignment horizontal="center" vertical="center" textRotation="255"/>
    </xf>
    <xf numFmtId="0" fontId="4" fillId="33" borderId="10" xfId="0" applyFont="1" applyFill="1" applyBorder="1" applyAlignment="1">
      <alignment horizontal="center" vertical="center"/>
    </xf>
    <xf numFmtId="0" fontId="0" fillId="33" borderId="124" xfId="0" applyFill="1" applyBorder="1" applyAlignment="1">
      <alignment horizontal="center" vertical="center" shrinkToFit="1"/>
    </xf>
    <xf numFmtId="0" fontId="0" fillId="33" borderId="16" xfId="0" applyFill="1" applyBorder="1" applyAlignment="1">
      <alignment horizontal="center" vertical="center" shrinkToFit="1"/>
    </xf>
    <xf numFmtId="0" fontId="3" fillId="47" borderId="153" xfId="0" applyFont="1" applyFill="1" applyBorder="1" applyAlignment="1" applyProtection="1">
      <alignment horizontal="center" vertical="center" textRotation="255"/>
      <protection locked="0"/>
    </xf>
    <xf numFmtId="0" fontId="3" fillId="47" borderId="149" xfId="0" applyFont="1" applyFill="1" applyBorder="1" applyAlignment="1" applyProtection="1">
      <alignment horizontal="center" vertical="center" textRotation="255"/>
      <protection locked="0"/>
    </xf>
    <xf numFmtId="0" fontId="3" fillId="35" borderId="146" xfId="0" applyFont="1" applyFill="1" applyBorder="1" applyAlignment="1">
      <alignment horizontal="center" vertical="center" textRotation="255"/>
    </xf>
    <xf numFmtId="0" fontId="3" fillId="48" borderId="153" xfId="0" applyFont="1" applyFill="1" applyBorder="1" applyAlignment="1" applyProtection="1">
      <alignment horizontal="center" vertical="center" textRotation="255"/>
      <protection locked="0"/>
    </xf>
    <xf numFmtId="0" fontId="3" fillId="48" borderId="149" xfId="0" applyFont="1" applyFill="1" applyBorder="1" applyAlignment="1" applyProtection="1">
      <alignment horizontal="center" vertical="center" textRotation="255"/>
      <protection locked="0"/>
    </xf>
    <xf numFmtId="0" fontId="3" fillId="37" borderId="146" xfId="0" applyFont="1" applyFill="1" applyBorder="1" applyAlignment="1">
      <alignment horizontal="center" vertical="center" textRotation="255"/>
    </xf>
    <xf numFmtId="0" fontId="3" fillId="37" borderId="147" xfId="0" applyFont="1" applyFill="1" applyBorder="1" applyAlignment="1">
      <alignment horizontal="center" vertical="center" textRotation="255"/>
    </xf>
    <xf numFmtId="0" fontId="3" fillId="34" borderId="154" xfId="0" applyFont="1" applyFill="1" applyBorder="1" applyAlignment="1" applyProtection="1">
      <alignment horizontal="center" vertical="center" textRotation="255"/>
      <protection locked="0"/>
    </xf>
    <xf numFmtId="0" fontId="3" fillId="34" borderId="17" xfId="0" applyFont="1" applyFill="1" applyBorder="1" applyAlignment="1" applyProtection="1">
      <alignment horizontal="center" vertical="center" textRotation="255"/>
      <protection locked="0"/>
    </xf>
    <xf numFmtId="0" fontId="3" fillId="34" borderId="155" xfId="0" applyFont="1" applyFill="1" applyBorder="1" applyAlignment="1" applyProtection="1">
      <alignment horizontal="center" vertical="center" textRotation="255"/>
      <protection locked="0"/>
    </xf>
    <xf numFmtId="0" fontId="3" fillId="37" borderId="154" xfId="0" applyFont="1" applyFill="1" applyBorder="1" applyAlignment="1" applyProtection="1">
      <alignment horizontal="center" vertical="center" textRotation="255"/>
      <protection locked="0"/>
    </xf>
    <xf numFmtId="0" fontId="3" fillId="37" borderId="17" xfId="0" applyFont="1" applyFill="1" applyBorder="1" applyAlignment="1" applyProtection="1">
      <alignment horizontal="center" vertical="center" textRotation="255"/>
      <protection locked="0"/>
    </xf>
    <xf numFmtId="0" fontId="3" fillId="37" borderId="36" xfId="0" applyFont="1" applyFill="1" applyBorder="1" applyAlignment="1" applyProtection="1">
      <alignment horizontal="center" vertical="center" textRotation="255"/>
      <protection locked="0"/>
    </xf>
    <xf numFmtId="0" fontId="3" fillId="37" borderId="156" xfId="0" applyFont="1" applyFill="1" applyBorder="1" applyAlignment="1" applyProtection="1">
      <alignment horizontal="center" vertical="center" textRotation="255"/>
      <protection locked="0"/>
    </xf>
    <xf numFmtId="0" fontId="3" fillId="36" borderId="154" xfId="0" applyFont="1" applyFill="1" applyBorder="1" applyAlignment="1" applyProtection="1">
      <alignment horizontal="center" vertical="center" textRotation="255"/>
      <protection locked="0"/>
    </xf>
    <xf numFmtId="0" fontId="3" fillId="36" borderId="17" xfId="0" applyFont="1" applyFill="1" applyBorder="1" applyAlignment="1" applyProtection="1">
      <alignment horizontal="center" vertical="center" textRotation="255"/>
      <protection locked="0"/>
    </xf>
    <xf numFmtId="0" fontId="3" fillId="36" borderId="36" xfId="0" applyFont="1" applyFill="1" applyBorder="1" applyAlignment="1" applyProtection="1">
      <alignment horizontal="center" vertical="center" textRotation="255"/>
      <protection locked="0"/>
    </xf>
    <xf numFmtId="0" fontId="3" fillId="36" borderId="156" xfId="0" applyFont="1" applyFill="1" applyBorder="1" applyAlignment="1" applyProtection="1">
      <alignment horizontal="center" vertical="center" textRotation="255"/>
      <protection locked="0"/>
    </xf>
    <xf numFmtId="0" fontId="3" fillId="39" borderId="154" xfId="0" applyFont="1" applyFill="1" applyBorder="1" applyAlignment="1" applyProtection="1">
      <alignment horizontal="center" vertical="center" textRotation="255"/>
      <protection locked="0"/>
    </xf>
    <xf numFmtId="0" fontId="3" fillId="39" borderId="17" xfId="0" applyFont="1" applyFill="1" applyBorder="1" applyAlignment="1" applyProtection="1">
      <alignment horizontal="center" vertical="center" textRotation="255"/>
      <protection locked="0"/>
    </xf>
    <xf numFmtId="0" fontId="3" fillId="39" borderId="36" xfId="0" applyFont="1" applyFill="1" applyBorder="1" applyAlignment="1" applyProtection="1">
      <alignment horizontal="center" vertical="center" textRotation="255"/>
      <protection locked="0"/>
    </xf>
    <xf numFmtId="0" fontId="3" fillId="39" borderId="156" xfId="0" applyFont="1" applyFill="1" applyBorder="1" applyAlignment="1" applyProtection="1">
      <alignment horizontal="center" vertical="center" textRotation="255"/>
      <protection locked="0"/>
    </xf>
    <xf numFmtId="0" fontId="3" fillId="35" borderId="17" xfId="0" applyFont="1" applyFill="1" applyBorder="1" applyAlignment="1" applyProtection="1">
      <alignment horizontal="center" vertical="center" textRotation="255"/>
      <protection locked="0"/>
    </xf>
    <xf numFmtId="0" fontId="3" fillId="35" borderId="36" xfId="0" applyFont="1" applyFill="1" applyBorder="1" applyAlignment="1" applyProtection="1">
      <alignment horizontal="center" vertical="center" textRotation="255"/>
      <protection locked="0"/>
    </xf>
    <xf numFmtId="0" fontId="3" fillId="35" borderId="156" xfId="0" applyFont="1" applyFill="1" applyBorder="1" applyAlignment="1" applyProtection="1">
      <alignment horizontal="center" vertical="center" textRotation="255"/>
      <protection locked="0"/>
    </xf>
    <xf numFmtId="0" fontId="3" fillId="49" borderId="153" xfId="0" applyFont="1" applyFill="1" applyBorder="1" applyAlignment="1" applyProtection="1">
      <alignment horizontal="center" vertical="center" textRotation="255"/>
      <protection locked="0"/>
    </xf>
    <xf numFmtId="0" fontId="3" fillId="49" borderId="149" xfId="0" applyFont="1" applyFill="1" applyBorder="1" applyAlignment="1" applyProtection="1">
      <alignment horizontal="center" vertical="center" textRotation="255"/>
      <protection locked="0"/>
    </xf>
    <xf numFmtId="0" fontId="3" fillId="0" borderId="0" xfId="0" applyFont="1" applyAlignment="1">
      <alignment horizontal="center" vertical="center" shrinkToFit="1"/>
    </xf>
    <xf numFmtId="0" fontId="4" fillId="0" borderId="25" xfId="0" applyFont="1" applyBorder="1" applyAlignment="1">
      <alignment horizontal="center" vertical="center" shrinkToFit="1"/>
    </xf>
    <xf numFmtId="0" fontId="4" fillId="0" borderId="157" xfId="0" applyFont="1" applyBorder="1" applyAlignment="1">
      <alignment horizontal="center" vertical="center" shrinkToFit="1"/>
    </xf>
    <xf numFmtId="0" fontId="6" fillId="0" borderId="9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9"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97" xfId="0" applyFont="1" applyBorder="1" applyAlignment="1">
      <alignment horizontal="center" vertical="center" shrinkToFit="1"/>
    </xf>
    <xf numFmtId="0" fontId="6" fillId="0" borderId="98"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4" fillId="0" borderId="133" xfId="0" applyFont="1" applyBorder="1" applyAlignment="1">
      <alignment horizontal="center" vertical="center" shrinkToFit="1"/>
    </xf>
    <xf numFmtId="0" fontId="4" fillId="0" borderId="158" xfId="0" applyFont="1" applyBorder="1" applyAlignment="1">
      <alignment horizontal="center" vertical="center" shrinkToFit="1"/>
    </xf>
    <xf numFmtId="0" fontId="6" fillId="0" borderId="120" xfId="0" applyFont="1" applyBorder="1" applyAlignment="1">
      <alignment horizontal="center" vertical="center" shrinkToFit="1"/>
    </xf>
    <xf numFmtId="0" fontId="6" fillId="0" borderId="159" xfId="0" applyFont="1" applyBorder="1" applyAlignment="1">
      <alignment horizontal="center" vertical="center" shrinkToFit="1"/>
    </xf>
    <xf numFmtId="0" fontId="6" fillId="0" borderId="160" xfId="0" applyFont="1" applyBorder="1" applyAlignment="1">
      <alignment horizontal="center" vertical="center" shrinkToFit="1"/>
    </xf>
    <xf numFmtId="0" fontId="4" fillId="0" borderId="122" xfId="0" applyFont="1" applyBorder="1" applyAlignment="1">
      <alignment horizontal="center" vertical="center" shrinkToFit="1"/>
    </xf>
    <xf numFmtId="0" fontId="4" fillId="0" borderId="132" xfId="0" applyFont="1" applyBorder="1" applyAlignment="1">
      <alignment horizontal="center" vertical="center" shrinkToFit="1"/>
    </xf>
    <xf numFmtId="0" fontId="0" fillId="0" borderId="24" xfId="0" applyBorder="1" applyAlignment="1">
      <alignment horizontal="center" vertical="center" shrinkToFit="1"/>
    </xf>
    <xf numFmtId="0" fontId="0" fillId="0" borderId="133" xfId="0" applyBorder="1" applyAlignment="1">
      <alignment horizontal="center" vertical="center" shrinkToFit="1"/>
    </xf>
    <xf numFmtId="0" fontId="4" fillId="0" borderId="123" xfId="0" applyFont="1" applyBorder="1" applyAlignment="1">
      <alignment horizontal="center" vertical="center" shrinkToFit="1"/>
    </xf>
    <xf numFmtId="0" fontId="0" fillId="0" borderId="97" xfId="0" applyBorder="1" applyAlignment="1">
      <alignment horizontal="center" vertical="center" shrinkToFit="1"/>
    </xf>
    <xf numFmtId="0" fontId="3" fillId="0" borderId="161" xfId="0" applyNumberFormat="1" applyFont="1" applyBorder="1" applyAlignment="1">
      <alignment horizontal="center" vertical="center" shrinkToFit="1"/>
    </xf>
    <xf numFmtId="0" fontId="3" fillId="0" borderId="162" xfId="0" applyNumberFormat="1" applyFont="1" applyBorder="1" applyAlignment="1">
      <alignment horizontal="center" vertical="center" shrinkToFit="1"/>
    </xf>
    <xf numFmtId="0" fontId="3" fillId="0" borderId="0" xfId="0" applyFont="1" applyAlignment="1">
      <alignment horizontal="left" vertical="center" shrinkToFit="1"/>
    </xf>
    <xf numFmtId="0" fontId="3" fillId="0" borderId="110" xfId="0" applyFont="1" applyBorder="1" applyAlignment="1">
      <alignment horizontal="center" vertical="center" shrinkToFit="1"/>
    </xf>
    <xf numFmtId="0" fontId="3" fillId="0" borderId="111" xfId="0" applyFont="1" applyBorder="1" applyAlignment="1">
      <alignment horizontal="center" vertical="center" shrinkToFit="1"/>
    </xf>
    <xf numFmtId="0" fontId="3" fillId="0" borderId="111" xfId="0" applyNumberFormat="1" applyFont="1" applyBorder="1" applyAlignment="1">
      <alignment horizontal="center" vertical="center" shrinkToFit="1"/>
    </xf>
    <xf numFmtId="49" fontId="3" fillId="0" borderId="111" xfId="0" applyNumberFormat="1" applyFont="1" applyBorder="1" applyAlignment="1">
      <alignment horizontal="center" vertical="center" shrinkToFit="1"/>
    </xf>
    <xf numFmtId="0" fontId="3" fillId="0" borderId="112"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13" xfId="0" applyFont="1" applyBorder="1" applyAlignment="1">
      <alignment horizontal="center" vertical="center" shrinkToFit="1"/>
    </xf>
    <xf numFmtId="0" fontId="3" fillId="0" borderId="42" xfId="0" applyFont="1" applyBorder="1" applyAlignment="1">
      <alignment horizontal="center" vertical="center" shrinkToFit="1"/>
    </xf>
    <xf numFmtId="49" fontId="3" fillId="0" borderId="28" xfId="0" applyNumberFormat="1" applyFont="1" applyBorder="1" applyAlignment="1">
      <alignment horizontal="right" vertical="center" shrinkToFit="1"/>
    </xf>
    <xf numFmtId="0" fontId="0" fillId="0" borderId="26" xfId="0" applyNumberFormat="1" applyBorder="1" applyAlignment="1">
      <alignment horizontal="right"/>
    </xf>
    <xf numFmtId="0" fontId="3" fillId="0" borderId="26" xfId="0" applyNumberFormat="1" applyFont="1" applyBorder="1" applyAlignment="1">
      <alignment horizontal="center" vertical="center" shrinkToFit="1"/>
    </xf>
    <xf numFmtId="49" fontId="3" fillId="0" borderId="26" xfId="0" applyNumberFormat="1" applyFont="1" applyBorder="1" applyAlignment="1">
      <alignment horizontal="left" vertical="center" shrinkToFit="1"/>
    </xf>
    <xf numFmtId="0" fontId="0" fillId="0" borderId="23" xfId="0" applyNumberFormat="1" applyBorder="1" applyAlignment="1">
      <alignment horizontal="left"/>
    </xf>
    <xf numFmtId="0" fontId="3" fillId="0" borderId="42" xfId="0" applyNumberFormat="1" applyFont="1" applyBorder="1" applyAlignment="1">
      <alignment horizontal="center" vertical="center" shrinkToFit="1"/>
    </xf>
    <xf numFmtId="0" fontId="3" fillId="0" borderId="21" xfId="0" applyNumberFormat="1" applyFont="1" applyBorder="1" applyAlignment="1">
      <alignment horizontal="center" vertical="center" shrinkToFit="1"/>
    </xf>
    <xf numFmtId="0" fontId="3" fillId="0" borderId="22" xfId="0" applyNumberFormat="1" applyFont="1" applyBorder="1" applyAlignment="1">
      <alignment horizontal="center" vertical="center" shrinkToFit="1"/>
    </xf>
    <xf numFmtId="49" fontId="3" fillId="0" borderId="28" xfId="0" applyNumberFormat="1" applyFont="1" applyBorder="1" applyAlignment="1">
      <alignment horizontal="left" vertical="center" shrinkToFit="1"/>
    </xf>
    <xf numFmtId="0" fontId="3" fillId="0" borderId="26" xfId="0" applyNumberFormat="1" applyFont="1" applyBorder="1" applyAlignment="1">
      <alignment horizontal="left" vertical="center" shrinkToFit="1"/>
    </xf>
    <xf numFmtId="0" fontId="3" fillId="0" borderId="102" xfId="0" applyNumberFormat="1" applyFont="1" applyBorder="1" applyAlignment="1">
      <alignment horizontal="left" vertical="center" shrinkToFit="1"/>
    </xf>
    <xf numFmtId="49" fontId="3" fillId="0" borderId="26" xfId="0" applyNumberFormat="1" applyFont="1" applyBorder="1" applyAlignment="1">
      <alignment horizontal="center" vertical="center" shrinkToFit="1"/>
    </xf>
    <xf numFmtId="0" fontId="3" fillId="0" borderId="23"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0" fontId="3" fillId="0" borderId="163" xfId="0" applyNumberFormat="1" applyFont="1" applyBorder="1" applyAlignment="1">
      <alignment horizontal="center" vertical="center" shrinkToFit="1"/>
    </xf>
    <xf numFmtId="0" fontId="3" fillId="0" borderId="164" xfId="0" applyNumberFormat="1" applyFont="1" applyBorder="1" applyAlignment="1">
      <alignment horizontal="center" vertical="center" shrinkToFit="1"/>
    </xf>
    <xf numFmtId="0" fontId="0" fillId="0" borderId="102" xfId="0" applyNumberFormat="1" applyBorder="1" applyAlignment="1">
      <alignment horizontal="left"/>
    </xf>
    <xf numFmtId="0" fontId="3" fillId="0" borderId="26" xfId="0" applyNumberFormat="1" applyFont="1" applyBorder="1" applyAlignment="1">
      <alignment horizontal="right" vertical="center" shrinkToFit="1"/>
    </xf>
    <xf numFmtId="0" fontId="0" fillId="0" borderId="165" xfId="0" applyBorder="1" applyAlignment="1">
      <alignment horizontal="center" vertical="center" shrinkToFit="1"/>
    </xf>
    <xf numFmtId="0" fontId="0" fillId="0" borderId="166" xfId="0" applyBorder="1" applyAlignment="1">
      <alignment horizontal="center" vertical="center" shrinkToFit="1"/>
    </xf>
    <xf numFmtId="0" fontId="0" fillId="0" borderId="150" xfId="0" applyBorder="1" applyAlignment="1">
      <alignment horizontal="center" vertical="center" shrinkToFit="1"/>
    </xf>
    <xf numFmtId="0" fontId="0" fillId="0" borderId="100" xfId="0" applyBorder="1" applyAlignment="1">
      <alignment horizontal="center" vertical="center" shrinkToFit="1"/>
    </xf>
    <xf numFmtId="0" fontId="0" fillId="0" borderId="40" xfId="0" applyBorder="1" applyAlignment="1">
      <alignment horizontal="center" vertical="center" shrinkToFit="1"/>
    </xf>
    <xf numFmtId="0" fontId="0" fillId="0" borderId="101" xfId="0" applyBorder="1" applyAlignment="1">
      <alignment horizontal="center" vertical="center" shrinkToFit="1"/>
    </xf>
    <xf numFmtId="0" fontId="0" fillId="0" borderId="111" xfId="0" applyBorder="1" applyAlignment="1">
      <alignment horizontal="center" vertical="center" shrinkToFit="1"/>
    </xf>
    <xf numFmtId="0" fontId="0" fillId="0" borderId="27" xfId="0" applyBorder="1" applyAlignment="1">
      <alignment horizontal="center" vertical="center" shrinkToFit="1"/>
    </xf>
    <xf numFmtId="0" fontId="0" fillId="0" borderId="21" xfId="0" applyBorder="1" applyAlignment="1">
      <alignment horizontal="center" vertical="center" shrinkToFit="1"/>
    </xf>
    <xf numFmtId="0" fontId="6" fillId="0" borderId="140" xfId="0" applyFont="1" applyBorder="1" applyAlignment="1">
      <alignment horizontal="center" vertical="center" shrinkToFit="1"/>
    </xf>
    <xf numFmtId="0" fontId="6" fillId="0" borderId="167" xfId="0" applyFont="1" applyBorder="1" applyAlignment="1">
      <alignment horizontal="center" vertical="center" shrinkToFit="1"/>
    </xf>
    <xf numFmtId="0" fontId="6" fillId="0" borderId="30" xfId="0" applyFont="1" applyBorder="1" applyAlignment="1">
      <alignment horizontal="center" vertical="center" shrinkToFit="1"/>
    </xf>
    <xf numFmtId="0" fontId="4" fillId="0" borderId="168" xfId="0" applyFont="1" applyBorder="1" applyAlignment="1">
      <alignment horizontal="center" vertical="center" shrinkToFit="1"/>
    </xf>
    <xf numFmtId="0" fontId="4" fillId="0" borderId="156" xfId="0" applyFont="1" applyBorder="1" applyAlignment="1">
      <alignment horizontal="center" vertical="center" shrinkToFit="1"/>
    </xf>
    <xf numFmtId="0" fontId="4" fillId="0" borderId="169" xfId="0" applyFont="1" applyBorder="1" applyAlignment="1">
      <alignment horizontal="center" vertical="center" shrinkToFit="1"/>
    </xf>
    <xf numFmtId="0" fontId="6" fillId="0" borderId="136" xfId="0" applyFont="1" applyBorder="1" applyAlignment="1">
      <alignment horizontal="center" vertical="center" shrinkToFit="1"/>
    </xf>
    <xf numFmtId="0" fontId="6" fillId="0" borderId="170" xfId="0" applyFont="1" applyBorder="1" applyAlignment="1">
      <alignment horizontal="center" vertical="center" shrinkToFit="1"/>
    </xf>
    <xf numFmtId="0" fontId="6" fillId="0" borderId="44" xfId="0" applyFont="1" applyBorder="1" applyAlignment="1">
      <alignment horizontal="center" vertical="center" shrinkToFit="1"/>
    </xf>
    <xf numFmtId="0" fontId="4" fillId="0" borderId="171" xfId="0" applyFont="1" applyBorder="1" applyAlignment="1">
      <alignment horizontal="center" vertical="center" shrinkToFit="1"/>
    </xf>
    <xf numFmtId="0" fontId="3" fillId="0" borderId="129"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72" xfId="0" applyBorder="1" applyAlignment="1">
      <alignment horizontal="center" vertical="center" shrinkToFit="1"/>
    </xf>
    <xf numFmtId="0" fontId="0" fillId="0" borderId="150" xfId="0" applyBorder="1" applyAlignment="1">
      <alignment horizontal="center" vertical="center" textRotation="255" shrinkToFit="1"/>
    </xf>
    <xf numFmtId="0" fontId="0" fillId="0" borderId="36" xfId="0" applyBorder="1" applyAlignment="1">
      <alignment horizontal="center" vertical="center" textRotation="255" shrinkToFit="1"/>
    </xf>
    <xf numFmtId="0" fontId="3" fillId="0" borderId="128" xfId="0" applyFont="1" applyBorder="1" applyAlignment="1">
      <alignment horizontal="center" vertical="center" shrinkToFit="1"/>
    </xf>
    <xf numFmtId="0" fontId="3" fillId="0" borderId="40" xfId="0" applyFont="1" applyBorder="1" applyAlignment="1">
      <alignment horizontal="center" vertical="center" shrinkToFit="1"/>
    </xf>
    <xf numFmtId="0" fontId="3" fillId="33" borderId="152" xfId="0" applyFont="1" applyFill="1" applyBorder="1" applyAlignment="1">
      <alignment horizontal="center" vertical="center" textRotation="255"/>
    </xf>
    <xf numFmtId="0" fontId="0" fillId="0" borderId="152" xfId="0" applyBorder="1" applyAlignment="1">
      <alignment horizontal="center" vertical="center" textRotation="255"/>
    </xf>
    <xf numFmtId="0" fontId="0" fillId="0" borderId="173" xfId="0" applyBorder="1" applyAlignment="1">
      <alignment horizontal="center" vertical="center" textRotation="255"/>
    </xf>
    <xf numFmtId="0" fontId="3" fillId="33" borderId="174" xfId="0" applyFont="1" applyFill="1" applyBorder="1" applyAlignment="1">
      <alignment horizontal="center"/>
    </xf>
    <xf numFmtId="0" fontId="3" fillId="33" borderId="152" xfId="0" applyFont="1" applyFill="1" applyBorder="1" applyAlignment="1">
      <alignment horizontal="center"/>
    </xf>
    <xf numFmtId="0" fontId="3" fillId="0" borderId="175" xfId="0" applyFont="1" applyBorder="1" applyAlignment="1">
      <alignment horizontal="center" vertical="center" shrinkToFit="1"/>
    </xf>
    <xf numFmtId="0" fontId="3" fillId="0" borderId="105" xfId="0" applyFont="1" applyBorder="1" applyAlignment="1">
      <alignment horizontal="center" vertical="center" shrinkToFit="1"/>
    </xf>
    <xf numFmtId="0" fontId="0" fillId="0" borderId="132" xfId="0" applyBorder="1" applyAlignment="1">
      <alignment horizontal="center" vertical="center" textRotation="255"/>
    </xf>
    <xf numFmtId="0" fontId="0" fillId="0" borderId="171" xfId="0" applyFont="1" applyBorder="1" applyAlignment="1">
      <alignment horizontal="center" vertical="center" textRotation="255" shrinkToFit="1"/>
    </xf>
    <xf numFmtId="0" fontId="0" fillId="0" borderId="36" xfId="0" applyFont="1" applyBorder="1" applyAlignment="1">
      <alignment horizontal="center" vertical="center" textRotation="255" shrinkToFit="1"/>
    </xf>
    <xf numFmtId="0" fontId="0" fillId="0" borderId="156" xfId="0" applyFont="1" applyBorder="1" applyAlignment="1">
      <alignment horizontal="center" vertical="center" textRotation="255" shrinkToFit="1"/>
    </xf>
    <xf numFmtId="0" fontId="0" fillId="0" borderId="133" xfId="0" applyFont="1" applyBorder="1" applyAlignment="1">
      <alignment horizontal="center" vertical="center" textRotation="255" shrinkToFit="1"/>
    </xf>
    <xf numFmtId="0" fontId="0" fillId="0" borderId="20" xfId="0" applyBorder="1" applyAlignment="1">
      <alignment horizontal="center" vertical="center"/>
    </xf>
    <xf numFmtId="0" fontId="0" fillId="0" borderId="29" xfId="0" applyBorder="1" applyAlignment="1">
      <alignment horizontal="center"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7" xfId="0" applyFont="1" applyBorder="1" applyAlignment="1">
      <alignment horizontal="center" vertical="center" shrinkToFit="1"/>
    </xf>
    <xf numFmtId="0" fontId="0" fillId="0" borderId="176" xfId="0" applyBorder="1" applyAlignment="1">
      <alignment horizontal="center" vertical="center" shrinkToFit="1"/>
    </xf>
    <xf numFmtId="0" fontId="0" fillId="0" borderId="47" xfId="0" applyBorder="1" applyAlignment="1">
      <alignment horizontal="center" vertical="center" shrinkToFit="1"/>
    </xf>
    <xf numFmtId="0" fontId="0" fillId="0" borderId="0" xfId="0" applyBorder="1" applyAlignment="1">
      <alignment horizontal="center" vertical="center" shrinkToFit="1"/>
    </xf>
    <xf numFmtId="0" fontId="0" fillId="0" borderId="17"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8" xfId="0" applyBorder="1" applyAlignment="1">
      <alignment horizontal="center" vertical="center" shrinkToFit="1"/>
    </xf>
    <xf numFmtId="0" fontId="6" fillId="0" borderId="21" xfId="0" applyFont="1" applyBorder="1" applyAlignment="1">
      <alignment horizontal="center" vertical="center" shrinkToFit="1"/>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98" xfId="0" applyBorder="1" applyAlignment="1">
      <alignment horizontal="center" vertical="center" shrinkToFit="1"/>
    </xf>
    <xf numFmtId="0" fontId="0" fillId="0" borderId="99" xfId="0" applyBorder="1" applyAlignment="1">
      <alignment horizontal="center" vertical="center" shrinkToFit="1"/>
    </xf>
    <xf numFmtId="0" fontId="0" fillId="0" borderId="20" xfId="0" applyBorder="1" applyAlignment="1">
      <alignment horizontal="center" vertical="center" shrinkToFit="1"/>
    </xf>
    <xf numFmtId="0" fontId="0" fillId="0" borderId="177" xfId="0" applyBorder="1" applyAlignment="1">
      <alignment horizontal="center" vertical="center" shrinkToFit="1"/>
    </xf>
    <xf numFmtId="0" fontId="0" fillId="0" borderId="13" xfId="0" applyBorder="1" applyAlignment="1">
      <alignment horizontal="center" vertical="center" shrinkToFit="1"/>
    </xf>
    <xf numFmtId="0" fontId="0" fillId="0" borderId="19" xfId="0" applyBorder="1" applyAlignment="1">
      <alignment horizontal="center" vertical="center" shrinkToFit="1"/>
    </xf>
    <xf numFmtId="0" fontId="0" fillId="0" borderId="178" xfId="0" applyBorder="1" applyAlignment="1">
      <alignment horizontal="center" vertical="center" shrinkToFit="1"/>
    </xf>
    <xf numFmtId="0" fontId="0" fillId="0" borderId="179" xfId="0" applyBorder="1" applyAlignment="1">
      <alignment horizontal="center" vertical="center" shrinkToFit="1"/>
    </xf>
    <xf numFmtId="0" fontId="0" fillId="0" borderId="11" xfId="0" applyBorder="1" applyAlignment="1">
      <alignment horizontal="center" vertical="center" shrinkToFit="1"/>
    </xf>
    <xf numFmtId="49" fontId="6" fillId="0" borderId="21" xfId="0" applyNumberFormat="1" applyFont="1" applyBorder="1" applyAlignment="1">
      <alignment horizontal="center" vertical="center" shrinkToFit="1"/>
    </xf>
    <xf numFmtId="0" fontId="7" fillId="0" borderId="10" xfId="0" applyFont="1" applyBorder="1" applyAlignment="1">
      <alignment horizontal="center" vertical="center" wrapText="1"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7" xfId="0" applyFont="1" applyBorder="1" applyAlignment="1">
      <alignment horizontal="center" vertical="center" shrinkToFit="1"/>
    </xf>
    <xf numFmtId="0" fontId="6" fillId="0" borderId="0" xfId="0" applyFont="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49" fontId="0" fillId="0" borderId="10" xfId="0" applyNumberFormat="1" applyBorder="1" applyAlignment="1">
      <alignment horizontal="center" vertical="center" shrinkToFit="1"/>
    </xf>
    <xf numFmtId="49" fontId="0" fillId="0" borderId="11" xfId="0" applyNumberFormat="1" applyBorder="1" applyAlignment="1">
      <alignment horizontal="center" vertical="center" shrinkToFit="1"/>
    </xf>
    <xf numFmtId="49" fontId="0" fillId="0" borderId="13" xfId="0" applyNumberFormat="1" applyBorder="1" applyAlignment="1">
      <alignment horizontal="center" vertical="center" shrinkToFit="1"/>
    </xf>
    <xf numFmtId="49" fontId="0" fillId="0" borderId="14" xfId="0" applyNumberFormat="1" applyBorder="1" applyAlignment="1">
      <alignment horizontal="center" vertical="center" shrinkToFit="1"/>
    </xf>
    <xf numFmtId="49" fontId="0" fillId="0" borderId="16" xfId="0" applyNumberFormat="1" applyBorder="1" applyAlignment="1">
      <alignment horizontal="center" vertical="center" shrinkToFit="1"/>
    </xf>
    <xf numFmtId="49" fontId="0" fillId="0" borderId="0" xfId="0" applyNumberFormat="1" applyBorder="1" applyAlignment="1">
      <alignment horizontal="center" vertical="center" shrinkToFit="1"/>
    </xf>
    <xf numFmtId="0" fontId="2" fillId="0" borderId="16"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3" fillId="0" borderId="0" xfId="0" applyFont="1" applyBorder="1" applyAlignment="1">
      <alignment horizontal="distributed" vertical="center" shrinkToFit="1"/>
    </xf>
    <xf numFmtId="0" fontId="3" fillId="0" borderId="17" xfId="0" applyFont="1" applyBorder="1" applyAlignment="1">
      <alignment horizontal="distributed" vertical="center" shrinkToFit="1"/>
    </xf>
    <xf numFmtId="0" fontId="3" fillId="0" borderId="14" xfId="0" applyFont="1" applyBorder="1" applyAlignment="1">
      <alignment horizontal="distributed" vertical="center" shrinkToFit="1"/>
    </xf>
    <xf numFmtId="0" fontId="3" fillId="0" borderId="15" xfId="0" applyFont="1" applyBorder="1" applyAlignment="1">
      <alignment horizontal="distributed" vertical="center" shrinkToFit="1"/>
    </xf>
    <xf numFmtId="0" fontId="0" fillId="0" borderId="16" xfId="0" applyBorder="1" applyAlignment="1">
      <alignment horizontal="center" vertical="distributed" textRotation="255" shrinkToFit="1"/>
    </xf>
    <xf numFmtId="0" fontId="0" fillId="0" borderId="17" xfId="0" applyBorder="1" applyAlignment="1">
      <alignment horizontal="center" vertical="distributed" textRotation="255"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7">
    <dxf>
      <font>
        <color indexed="9"/>
      </font>
    </dxf>
    <dxf>
      <font>
        <color indexed="9"/>
      </font>
    </dxf>
    <dxf>
      <font>
        <color indexed="22"/>
      </font>
    </dxf>
    <dxf>
      <font>
        <color indexed="42"/>
      </font>
    </dxf>
    <dxf>
      <font>
        <color indexed="43"/>
      </font>
    </dxf>
    <dxf>
      <font>
        <color indexed="45"/>
      </font>
    </dxf>
    <dxf>
      <font>
        <color indexed="41"/>
      </font>
    </dxf>
    <dxf>
      <font>
        <color indexed="9"/>
      </font>
    </dxf>
    <dxf>
      <font>
        <color indexed="9"/>
      </font>
    </dxf>
    <dxf>
      <font>
        <color indexed="9"/>
      </font>
    </dxf>
    <dxf>
      <font>
        <color indexed="9"/>
      </font>
    </dxf>
    <dxf>
      <font>
        <color rgb="FFFFFFFF"/>
      </font>
      <border/>
    </dxf>
    <dxf>
      <font>
        <color rgb="FFCCFFFF"/>
      </font>
      <border/>
    </dxf>
    <dxf>
      <font>
        <color rgb="FFFF99CC"/>
      </font>
      <border/>
    </dxf>
    <dxf>
      <font>
        <color rgb="FFFFFF99"/>
      </font>
      <border/>
    </dxf>
    <dxf>
      <font>
        <color rgb="FFCCFFCC"/>
      </font>
      <border/>
    </dxf>
    <dxf>
      <font>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66675</xdr:rowOff>
    </xdr:from>
    <xdr:to>
      <xdr:col>9</xdr:col>
      <xdr:colOff>0</xdr:colOff>
      <xdr:row>3</xdr:row>
      <xdr:rowOff>190500</xdr:rowOff>
    </xdr:to>
    <xdr:sp>
      <xdr:nvSpPr>
        <xdr:cNvPr id="1" name="Rectangle 42"/>
        <xdr:cNvSpPr>
          <a:spLocks/>
        </xdr:cNvSpPr>
      </xdr:nvSpPr>
      <xdr:spPr>
        <a:xfrm>
          <a:off x="447675" y="619125"/>
          <a:ext cx="5810250" cy="400050"/>
        </a:xfrm>
        <a:prstGeom prst="rect">
          <a:avLst/>
        </a:prstGeom>
        <a:solidFill>
          <a:srgbClr val="FFFF00"/>
        </a:solid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276225</xdr:colOff>
      <xdr:row>0</xdr:row>
      <xdr:rowOff>171450</xdr:rowOff>
    </xdr:from>
    <xdr:ext cx="2362200" cy="1571625"/>
    <xdr:sp>
      <xdr:nvSpPr>
        <xdr:cNvPr id="2" name="Text Box 11"/>
        <xdr:cNvSpPr txBox="1">
          <a:spLocks noChangeArrowheads="1"/>
        </xdr:cNvSpPr>
      </xdr:nvSpPr>
      <xdr:spPr>
        <a:xfrm>
          <a:off x="6848475" y="171450"/>
          <a:ext cx="2362200" cy="1571625"/>
        </a:xfrm>
        <a:prstGeom prst="rect">
          <a:avLst/>
        </a:prstGeom>
        <a:solidFill>
          <a:srgbClr val="0000FF"/>
        </a:solidFill>
        <a:ln w="28575" cmpd="sng">
          <a:solidFill>
            <a:srgbClr val="FFFF00"/>
          </a:solidFill>
          <a:headEnd type="none"/>
          <a:tailEnd type="none"/>
        </a:ln>
      </xdr:spPr>
      <xdr:txBody>
        <a:bodyPr vertOverflow="clip" wrap="square" lIns="36576" tIns="22860" rIns="0" bIns="0"/>
        <a:p>
          <a:pPr algn="l">
            <a:defRPr/>
          </a:pPr>
          <a:r>
            <a:rPr lang="en-US" cap="none" sz="1600" b="0" i="0" u="none" baseline="0">
              <a:solidFill>
                <a:srgbClr val="FFFFFF"/>
              </a:solidFill>
              <a:latin typeface="ＭＳ Ｐゴシック"/>
              <a:ea typeface="ＭＳ Ｐゴシック"/>
              <a:cs typeface="ＭＳ Ｐゴシック"/>
            </a:rPr>
            <a:t>　　　　　</a:t>
          </a:r>
          <a:r>
            <a:rPr lang="en-US" cap="none" sz="1600" b="0" i="0" u="sng" baseline="0">
              <a:solidFill>
                <a:srgbClr val="FFFFFF"/>
              </a:solidFill>
              <a:latin typeface="ＭＳ Ｐゴシック"/>
              <a:ea typeface="ＭＳ Ｐゴシック"/>
              <a:cs typeface="ＭＳ Ｐゴシック"/>
            </a:rPr>
            <a:t>注意事項</a:t>
          </a:r>
          <a:r>
            <a:rPr lang="en-US" cap="none" sz="1600" b="0" i="0" u="none" baseline="0">
              <a:solidFill>
                <a:srgbClr val="FFFFFF"/>
              </a:solidFill>
              <a:latin typeface="ＭＳ Ｐゴシック"/>
              <a:ea typeface="ＭＳ Ｐゴシック"/>
              <a:cs typeface="ＭＳ Ｐゴシック"/>
            </a:rPr>
            <a:t>
</a:t>
          </a:r>
          <a:r>
            <a:rPr lang="en-US" cap="none" sz="1100" b="0" i="0" u="none" baseline="0">
              <a:solidFill>
                <a:srgbClr val="FFFF00"/>
              </a:solidFill>
              <a:latin typeface="ＭＳ Ｐゴシック"/>
              <a:ea typeface="ＭＳ Ｐゴシック"/>
              <a:cs typeface="ＭＳ Ｐゴシック"/>
            </a:rPr>
            <a:t>部員名簿に登録されている選手名を，リストボックスから選択してください。氏名欄に選手名が表示され，申込用紙に転送されます。</a:t>
          </a:r>
          <a:r>
            <a:rPr lang="en-US" cap="none" sz="1100" b="0" i="0" u="none" baseline="0">
              <a:solidFill>
                <a:srgbClr val="FFFF00"/>
              </a:solidFill>
              <a:latin typeface="ＭＳ Ｐゴシック"/>
              <a:ea typeface="ＭＳ Ｐゴシック"/>
              <a:cs typeface="ＭＳ Ｐゴシック"/>
            </a:rPr>
            <a:t>
</a:t>
          </a:r>
          <a:r>
            <a:rPr lang="en-US" cap="none" sz="1100" b="0" i="0" u="none" baseline="0">
              <a:solidFill>
                <a:srgbClr val="FFFF00"/>
              </a:solidFill>
              <a:latin typeface="ＭＳ Ｐゴシック"/>
              <a:ea typeface="ＭＳ Ｐゴシック"/>
              <a:cs typeface="ＭＳ Ｐゴシック"/>
            </a:rPr>
            <a:t>また種別もリストから選んでください。</a:t>
          </a:r>
          <a:r>
            <a:rPr lang="en-US" cap="none" sz="1100" b="0" i="0" u="none" baseline="0">
              <a:solidFill>
                <a:srgbClr val="FFFF00"/>
              </a:solidFill>
              <a:latin typeface="ＭＳ Ｐゴシック"/>
              <a:ea typeface="ＭＳ Ｐゴシック"/>
              <a:cs typeface="ＭＳ Ｐゴシック"/>
            </a:rPr>
            <a:t>
</a:t>
          </a:r>
          <a:r>
            <a:rPr lang="en-US" cap="none" sz="1100" b="1" i="0" u="none" baseline="0">
              <a:solidFill>
                <a:srgbClr val="00FF00"/>
              </a:solidFill>
              <a:latin typeface="ＭＳ Ｐゴシック"/>
              <a:ea typeface="ＭＳ Ｐゴシック"/>
              <a:cs typeface="ＭＳ Ｐゴシック"/>
            </a:rPr>
            <a:t>それ以外のセルは，変更しないで下さい。</a:t>
          </a:r>
        </a:p>
      </xdr:txBody>
    </xdr:sp>
    <xdr:clientData/>
  </xdr:oneCellAnchor>
  <xdr:twoCellAnchor>
    <xdr:from>
      <xdr:col>1</xdr:col>
      <xdr:colOff>114300</xdr:colOff>
      <xdr:row>2</xdr:row>
      <xdr:rowOff>180975</xdr:rowOff>
    </xdr:from>
    <xdr:to>
      <xdr:col>2</xdr:col>
      <xdr:colOff>571500</xdr:colOff>
      <xdr:row>3</xdr:row>
      <xdr:rowOff>95250</xdr:rowOff>
    </xdr:to>
    <xdr:sp>
      <xdr:nvSpPr>
        <xdr:cNvPr id="3" name="Rectangle 43"/>
        <xdr:cNvSpPr>
          <a:spLocks/>
        </xdr:cNvSpPr>
      </xdr:nvSpPr>
      <xdr:spPr>
        <a:xfrm>
          <a:off x="561975" y="733425"/>
          <a:ext cx="838200" cy="19050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システム操作</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57150</xdr:rowOff>
    </xdr:from>
    <xdr:to>
      <xdr:col>9</xdr:col>
      <xdr:colOff>0</xdr:colOff>
      <xdr:row>3</xdr:row>
      <xdr:rowOff>219075</xdr:rowOff>
    </xdr:to>
    <xdr:sp>
      <xdr:nvSpPr>
        <xdr:cNvPr id="1" name="Rectangle 205"/>
        <xdr:cNvSpPr>
          <a:spLocks/>
        </xdr:cNvSpPr>
      </xdr:nvSpPr>
      <xdr:spPr>
        <a:xfrm>
          <a:off x="333375" y="571500"/>
          <a:ext cx="6124575" cy="438150"/>
        </a:xfrm>
        <a:prstGeom prst="rect">
          <a:avLst/>
        </a:prstGeom>
        <a:solidFill>
          <a:srgbClr val="FFFF00"/>
        </a:solid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xdr:row>
      <xdr:rowOff>190500</xdr:rowOff>
    </xdr:from>
    <xdr:to>
      <xdr:col>2</xdr:col>
      <xdr:colOff>609600</xdr:colOff>
      <xdr:row>3</xdr:row>
      <xdr:rowOff>114300</xdr:rowOff>
    </xdr:to>
    <xdr:sp>
      <xdr:nvSpPr>
        <xdr:cNvPr id="2" name="Rectangle 210"/>
        <xdr:cNvSpPr>
          <a:spLocks/>
        </xdr:cNvSpPr>
      </xdr:nvSpPr>
      <xdr:spPr>
        <a:xfrm>
          <a:off x="438150" y="704850"/>
          <a:ext cx="885825" cy="200025"/>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システム操作</a:t>
          </a:r>
        </a:p>
      </xdr:txBody>
    </xdr:sp>
    <xdr:clientData/>
  </xdr:twoCellAnchor>
  <xdr:oneCellAnchor>
    <xdr:from>
      <xdr:col>10</xdr:col>
      <xdr:colOff>180975</xdr:colOff>
      <xdr:row>0</xdr:row>
      <xdr:rowOff>200025</xdr:rowOff>
    </xdr:from>
    <xdr:ext cx="2362200" cy="1571625"/>
    <xdr:sp>
      <xdr:nvSpPr>
        <xdr:cNvPr id="3" name="Text Box 343"/>
        <xdr:cNvSpPr txBox="1">
          <a:spLocks noChangeArrowheads="1"/>
        </xdr:cNvSpPr>
      </xdr:nvSpPr>
      <xdr:spPr>
        <a:xfrm>
          <a:off x="6972300" y="200025"/>
          <a:ext cx="2362200" cy="1571625"/>
        </a:xfrm>
        <a:prstGeom prst="rect">
          <a:avLst/>
        </a:prstGeom>
        <a:solidFill>
          <a:srgbClr val="0000FF"/>
        </a:solidFill>
        <a:ln w="28575" cmpd="sng">
          <a:solidFill>
            <a:srgbClr val="FFFF00"/>
          </a:solidFill>
          <a:headEnd type="none"/>
          <a:tailEnd type="none"/>
        </a:ln>
      </xdr:spPr>
      <xdr:txBody>
        <a:bodyPr vertOverflow="clip" wrap="square" lIns="36576" tIns="22860" rIns="0" bIns="0"/>
        <a:p>
          <a:pPr algn="l">
            <a:defRPr/>
          </a:pPr>
          <a:r>
            <a:rPr lang="en-US" cap="none" sz="1600" b="0" i="0" u="none" baseline="0">
              <a:solidFill>
                <a:srgbClr val="FFFFFF"/>
              </a:solidFill>
              <a:latin typeface="ＭＳ Ｐゴシック"/>
              <a:ea typeface="ＭＳ Ｐゴシック"/>
              <a:cs typeface="ＭＳ Ｐゴシック"/>
            </a:rPr>
            <a:t>　　　　　</a:t>
          </a:r>
          <a:r>
            <a:rPr lang="en-US" cap="none" sz="1600" b="0" i="0" u="sng" baseline="0">
              <a:solidFill>
                <a:srgbClr val="FFFFFF"/>
              </a:solidFill>
              <a:latin typeface="ＭＳ Ｐゴシック"/>
              <a:ea typeface="ＭＳ Ｐゴシック"/>
              <a:cs typeface="ＭＳ Ｐゴシック"/>
            </a:rPr>
            <a:t>注意事項</a:t>
          </a:r>
          <a:r>
            <a:rPr lang="en-US" cap="none" sz="1600" b="0" i="0" u="none" baseline="0">
              <a:solidFill>
                <a:srgbClr val="FFFFFF"/>
              </a:solidFill>
              <a:latin typeface="ＭＳ Ｐゴシック"/>
              <a:ea typeface="ＭＳ Ｐゴシック"/>
              <a:cs typeface="ＭＳ Ｐゴシック"/>
            </a:rPr>
            <a:t>
</a:t>
          </a:r>
          <a:r>
            <a:rPr lang="en-US" cap="none" sz="1100" b="0" i="0" u="none" baseline="0">
              <a:solidFill>
                <a:srgbClr val="FFFF00"/>
              </a:solidFill>
              <a:latin typeface="ＭＳ Ｐゴシック"/>
              <a:ea typeface="ＭＳ Ｐゴシック"/>
              <a:cs typeface="ＭＳ Ｐゴシック"/>
            </a:rPr>
            <a:t>部員名簿に登録されている選手名を，リストボックスから選択してください。氏名欄に選手名が表示され，申込用紙に転送されます。</a:t>
          </a:r>
          <a:r>
            <a:rPr lang="en-US" cap="none" sz="1100" b="0" i="0" u="none" baseline="0">
              <a:solidFill>
                <a:srgbClr val="FFFF00"/>
              </a:solidFill>
              <a:latin typeface="ＭＳ Ｐゴシック"/>
              <a:ea typeface="ＭＳ Ｐゴシック"/>
              <a:cs typeface="ＭＳ Ｐゴシック"/>
            </a:rPr>
            <a:t>
</a:t>
          </a:r>
          <a:r>
            <a:rPr lang="en-US" cap="none" sz="1100" b="0" i="0" u="none" baseline="0">
              <a:solidFill>
                <a:srgbClr val="FFFF00"/>
              </a:solidFill>
              <a:latin typeface="ＭＳ Ｐゴシック"/>
              <a:ea typeface="ＭＳ Ｐゴシック"/>
              <a:cs typeface="ＭＳ Ｐゴシック"/>
            </a:rPr>
            <a:t>また種別もリストから選んでください。</a:t>
          </a:r>
          <a:r>
            <a:rPr lang="en-US" cap="none" sz="1100" b="0" i="0" u="none" baseline="0">
              <a:solidFill>
                <a:srgbClr val="FFFF00"/>
              </a:solidFill>
              <a:latin typeface="ＭＳ Ｐゴシック"/>
              <a:ea typeface="ＭＳ Ｐゴシック"/>
              <a:cs typeface="ＭＳ Ｐゴシック"/>
            </a:rPr>
            <a:t>
</a:t>
          </a:r>
          <a:r>
            <a:rPr lang="en-US" cap="none" sz="1100" b="1" i="0" u="none" baseline="0">
              <a:solidFill>
                <a:srgbClr val="00FF00"/>
              </a:solidFill>
              <a:latin typeface="ＭＳ Ｐゴシック"/>
              <a:ea typeface="ＭＳ Ｐゴシック"/>
              <a:cs typeface="ＭＳ Ｐゴシック"/>
            </a:rPr>
            <a:t>それ以外のセルは，変更しないで下さい。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image" Target="../media/image4.png"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image" Target="../media/image5.png" /><Relationship Id="rId5"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9"/>
  <dimension ref="A1:A1"/>
  <sheetViews>
    <sheetView showGridLines="0" showZeros="0" tabSelected="1" showOutlineSymbols="0" zoomScalePageLayoutView="0" workbookViewId="0" topLeftCell="A1">
      <selection activeCell="K18" sqref="K18"/>
    </sheetView>
  </sheetViews>
  <sheetFormatPr defaultColWidth="9.00390625" defaultRowHeight="13.5"/>
  <cols>
    <col min="1" max="16384" width="9.00390625" style="73" customWidth="1"/>
  </cols>
  <sheetData/>
  <sheetProtection/>
  <printOptions/>
  <pageMargins left="0.75" right="0.75" top="1" bottom="1" header="0.512" footer="0.512"/>
  <pageSetup orientation="portrait" paperSize="9" r:id="rId2"/>
  <picture r:id="rId1"/>
</worksheet>
</file>

<file path=xl/worksheets/sheet10.xml><?xml version="1.0" encoding="utf-8"?>
<worksheet xmlns="http://schemas.openxmlformats.org/spreadsheetml/2006/main" xmlns:r="http://schemas.openxmlformats.org/officeDocument/2006/relationships">
  <sheetPr codeName="Sheet3"/>
  <dimension ref="B1:AD56"/>
  <sheetViews>
    <sheetView zoomScale="52" zoomScaleNormal="52" zoomScalePageLayoutView="0" workbookViewId="0" topLeftCell="A1">
      <selection activeCell="H50" sqref="H50"/>
    </sheetView>
  </sheetViews>
  <sheetFormatPr defaultColWidth="3.00390625" defaultRowHeight="13.5" customHeight="1"/>
  <cols>
    <col min="1" max="16384" width="3.00390625" style="4" customWidth="1"/>
  </cols>
  <sheetData>
    <row r="1" spans="20:30" ht="13.5" customHeight="1">
      <c r="T1" s="534" t="s">
        <v>67</v>
      </c>
      <c r="U1" s="534"/>
      <c r="V1" s="534"/>
      <c r="W1" s="534"/>
      <c r="X1" s="31" t="s">
        <v>66</v>
      </c>
      <c r="Y1" s="534"/>
      <c r="Z1" s="534"/>
      <c r="AA1" s="31" t="s">
        <v>8</v>
      </c>
      <c r="AB1" s="534"/>
      <c r="AC1" s="534"/>
      <c r="AD1" s="31" t="s">
        <v>9</v>
      </c>
    </row>
    <row r="5" spans="2:18" ht="13.5" customHeight="1">
      <c r="B5" s="508"/>
      <c r="C5" s="509"/>
      <c r="D5" s="508" t="s">
        <v>41</v>
      </c>
      <c r="E5" s="519"/>
      <c r="F5" s="519"/>
      <c r="G5" s="509"/>
      <c r="H5" s="519">
        <f>IF(ISBLANK(リスト!C3),"",リスト!C3)</f>
      </c>
      <c r="I5" s="519"/>
      <c r="J5" s="519"/>
      <c r="K5" s="519"/>
      <c r="L5" s="519"/>
      <c r="M5" s="519"/>
      <c r="N5" s="519"/>
      <c r="O5" s="519"/>
      <c r="P5" s="519"/>
      <c r="Q5" s="519"/>
      <c r="R5" s="509"/>
    </row>
    <row r="6" spans="2:30" ht="13.5" customHeight="1">
      <c r="B6" s="510"/>
      <c r="C6" s="503"/>
      <c r="D6" s="515"/>
      <c r="E6" s="504"/>
      <c r="F6" s="504"/>
      <c r="G6" s="505"/>
      <c r="H6" s="504"/>
      <c r="I6" s="504"/>
      <c r="J6" s="504"/>
      <c r="K6" s="504"/>
      <c r="L6" s="504"/>
      <c r="M6" s="504"/>
      <c r="N6" s="504"/>
      <c r="O6" s="504"/>
      <c r="P6" s="504"/>
      <c r="Q6" s="504"/>
      <c r="R6" s="505"/>
      <c r="T6" s="538" t="s">
        <v>46</v>
      </c>
      <c r="U6" s="539"/>
      <c r="V6" s="519" t="s">
        <v>48</v>
      </c>
      <c r="W6" s="519"/>
      <c r="X6" s="519"/>
      <c r="Y6" s="6"/>
      <c r="Z6" s="6"/>
      <c r="AA6" s="6"/>
      <c r="AB6" s="6"/>
      <c r="AC6" s="6"/>
      <c r="AD6" s="7"/>
    </row>
    <row r="7" spans="2:30" ht="13.5" customHeight="1">
      <c r="B7" s="510"/>
      <c r="C7" s="503"/>
      <c r="D7" s="508" t="s">
        <v>42</v>
      </c>
      <c r="E7" s="519"/>
      <c r="F7" s="519"/>
      <c r="G7" s="509"/>
      <c r="H7" s="496"/>
      <c r="I7" s="496"/>
      <c r="J7" s="496"/>
      <c r="K7" s="496"/>
      <c r="L7" s="496"/>
      <c r="M7" s="496"/>
      <c r="N7" s="496"/>
      <c r="O7" s="496"/>
      <c r="P7" s="496"/>
      <c r="Q7" s="496"/>
      <c r="R7" s="497"/>
      <c r="T7" s="540"/>
      <c r="U7" s="541"/>
      <c r="V7" s="504"/>
      <c r="W7" s="504"/>
      <c r="X7" s="504"/>
      <c r="Y7" s="9"/>
      <c r="Z7" s="9"/>
      <c r="AA7" s="9"/>
      <c r="AB7" s="9"/>
      <c r="AC7" s="9"/>
      <c r="AD7" s="10"/>
    </row>
    <row r="8" spans="2:30" ht="13.5" customHeight="1">
      <c r="B8" s="552" t="s">
        <v>17</v>
      </c>
      <c r="C8" s="553"/>
      <c r="D8" s="510"/>
      <c r="E8" s="502"/>
      <c r="F8" s="502"/>
      <c r="G8" s="503"/>
      <c r="H8" s="498"/>
      <c r="I8" s="498"/>
      <c r="J8" s="498"/>
      <c r="K8" s="498"/>
      <c r="L8" s="498"/>
      <c r="M8" s="498"/>
      <c r="N8" s="498"/>
      <c r="O8" s="498"/>
      <c r="P8" s="498"/>
      <c r="Q8" s="498"/>
      <c r="R8" s="499"/>
      <c r="T8" s="538" t="s">
        <v>47</v>
      </c>
      <c r="U8" s="539"/>
      <c r="V8" s="519" t="s">
        <v>49</v>
      </c>
      <c r="W8" s="519"/>
      <c r="X8" s="519"/>
      <c r="Y8" s="6"/>
      <c r="Z8" s="6"/>
      <c r="AA8" s="6"/>
      <c r="AB8" s="6"/>
      <c r="AC8" s="6"/>
      <c r="AD8" s="7"/>
    </row>
    <row r="9" spans="2:30" ht="13.5" customHeight="1">
      <c r="B9" s="552"/>
      <c r="C9" s="553"/>
      <c r="D9" s="514" t="s">
        <v>43</v>
      </c>
      <c r="E9" s="500"/>
      <c r="F9" s="500"/>
      <c r="G9" s="501"/>
      <c r="H9" s="500">
        <f>IF(ISBLANK(リスト!C4),"",リスト!C4)</f>
      </c>
      <c r="I9" s="500"/>
      <c r="J9" s="500"/>
      <c r="K9" s="500"/>
      <c r="L9" s="500"/>
      <c r="M9" s="500"/>
      <c r="N9" s="500"/>
      <c r="O9" s="500"/>
      <c r="P9" s="500"/>
      <c r="Q9" s="500"/>
      <c r="R9" s="501"/>
      <c r="T9" s="542"/>
      <c r="U9" s="543"/>
      <c r="V9" s="502"/>
      <c r="W9" s="502"/>
      <c r="X9" s="502"/>
      <c r="Y9" s="12"/>
      <c r="Z9" s="12"/>
      <c r="AA9" s="12"/>
      <c r="AB9" s="12"/>
      <c r="AC9" s="12"/>
      <c r="AD9" s="13"/>
    </row>
    <row r="10" spans="2:30" ht="13.5" customHeight="1">
      <c r="B10" s="552"/>
      <c r="C10" s="553"/>
      <c r="D10" s="510"/>
      <c r="E10" s="502"/>
      <c r="F10" s="502"/>
      <c r="G10" s="503"/>
      <c r="H10" s="502"/>
      <c r="I10" s="502"/>
      <c r="J10" s="502"/>
      <c r="K10" s="502"/>
      <c r="L10" s="502"/>
      <c r="M10" s="502"/>
      <c r="N10" s="502"/>
      <c r="O10" s="502"/>
      <c r="P10" s="502"/>
      <c r="Q10" s="502"/>
      <c r="R10" s="503"/>
      <c r="T10" s="21"/>
      <c r="U10" s="22"/>
      <c r="V10" s="543" t="s">
        <v>46</v>
      </c>
      <c r="W10" s="543"/>
      <c r="X10" s="502" t="s">
        <v>54</v>
      </c>
      <c r="Y10" s="502"/>
      <c r="Z10" s="502"/>
      <c r="AA10" s="12"/>
      <c r="AB10" s="12"/>
      <c r="AC10" s="12"/>
      <c r="AD10" s="13"/>
    </row>
    <row r="11" spans="2:30" ht="13.5" customHeight="1">
      <c r="B11" s="552"/>
      <c r="C11" s="553"/>
      <c r="D11" s="515"/>
      <c r="E11" s="504"/>
      <c r="F11" s="504"/>
      <c r="G11" s="505"/>
      <c r="H11" s="504"/>
      <c r="I11" s="504"/>
      <c r="J11" s="504"/>
      <c r="K11" s="504"/>
      <c r="L11" s="504"/>
      <c r="M11" s="504"/>
      <c r="N11" s="504"/>
      <c r="O11" s="504"/>
      <c r="P11" s="504"/>
      <c r="Q11" s="504"/>
      <c r="R11" s="505"/>
      <c r="T11" s="21"/>
      <c r="U11" s="22"/>
      <c r="V11" s="543"/>
      <c r="W11" s="543"/>
      <c r="X11" s="502"/>
      <c r="Y11" s="502"/>
      <c r="Z11" s="502"/>
      <c r="AA11" s="12"/>
      <c r="AB11" s="12"/>
      <c r="AC11" s="12"/>
      <c r="AD11" s="13"/>
    </row>
    <row r="12" spans="2:30" ht="19.5" customHeight="1">
      <c r="B12" s="552"/>
      <c r="C12" s="553"/>
      <c r="D12" s="511" t="s">
        <v>42</v>
      </c>
      <c r="E12" s="506"/>
      <c r="F12" s="506"/>
      <c r="G12" s="516"/>
      <c r="H12" s="506">
        <f>IF(ISBLANK(リスト!C5),"",リスト!C5)</f>
      </c>
      <c r="I12" s="506"/>
      <c r="J12" s="506"/>
      <c r="K12" s="506"/>
      <c r="L12" s="506"/>
      <c r="M12" s="506"/>
      <c r="N12" s="506"/>
      <c r="O12" s="516"/>
      <c r="P12" s="435" t="s">
        <v>3</v>
      </c>
      <c r="Q12" s="435"/>
      <c r="R12" s="435"/>
      <c r="T12" s="21"/>
      <c r="U12" s="22"/>
      <c r="V12" s="543" t="s">
        <v>51</v>
      </c>
      <c r="W12" s="543"/>
      <c r="X12" s="502" t="s">
        <v>55</v>
      </c>
      <c r="Y12" s="502"/>
      <c r="Z12" s="502"/>
      <c r="AA12" s="12"/>
      <c r="AB12" s="12"/>
      <c r="AC12" s="12"/>
      <c r="AD12" s="13"/>
    </row>
    <row r="13" spans="2:30" ht="13.5" customHeight="1">
      <c r="B13" s="552"/>
      <c r="C13" s="553"/>
      <c r="D13" s="514" t="s">
        <v>2</v>
      </c>
      <c r="E13" s="500"/>
      <c r="F13" s="500"/>
      <c r="G13" s="501"/>
      <c r="H13" s="500">
        <f>IF(ISBLANK(リスト!C6),"",リスト!C6)</f>
      </c>
      <c r="I13" s="500"/>
      <c r="J13" s="500"/>
      <c r="K13" s="500"/>
      <c r="L13" s="500"/>
      <c r="M13" s="500"/>
      <c r="N13" s="500"/>
      <c r="O13" s="501"/>
      <c r="P13" s="435"/>
      <c r="Q13" s="435"/>
      <c r="R13" s="435"/>
      <c r="T13" s="21"/>
      <c r="U13" s="22"/>
      <c r="V13" s="543" t="s">
        <v>52</v>
      </c>
      <c r="W13" s="543"/>
      <c r="X13" s="502" t="s">
        <v>56</v>
      </c>
      <c r="Y13" s="502"/>
      <c r="Z13" s="502"/>
      <c r="AA13" s="12"/>
      <c r="AB13" s="12"/>
      <c r="AC13" s="12"/>
      <c r="AD13" s="13"/>
    </row>
    <row r="14" spans="2:30" ht="13.5" customHeight="1">
      <c r="B14" s="552"/>
      <c r="C14" s="553"/>
      <c r="D14" s="515"/>
      <c r="E14" s="504"/>
      <c r="F14" s="504"/>
      <c r="G14" s="505"/>
      <c r="H14" s="504"/>
      <c r="I14" s="504"/>
      <c r="J14" s="504"/>
      <c r="K14" s="504"/>
      <c r="L14" s="504"/>
      <c r="M14" s="504"/>
      <c r="N14" s="504"/>
      <c r="O14" s="505"/>
      <c r="P14" s="435"/>
      <c r="Q14" s="435"/>
      <c r="R14" s="435"/>
      <c r="T14" s="21"/>
      <c r="U14" s="22"/>
      <c r="V14" s="543"/>
      <c r="W14" s="543"/>
      <c r="X14" s="502"/>
      <c r="Y14" s="502"/>
      <c r="Z14" s="502"/>
      <c r="AA14" s="12"/>
      <c r="AB14" s="12"/>
      <c r="AC14" s="12"/>
      <c r="AD14" s="13"/>
    </row>
    <row r="15" spans="2:30" ht="19.5" customHeight="1">
      <c r="B15" s="552"/>
      <c r="C15" s="553"/>
      <c r="D15" s="511" t="s">
        <v>13</v>
      </c>
      <c r="E15" s="506"/>
      <c r="F15" s="506"/>
      <c r="G15" s="516"/>
      <c r="H15" s="506">
        <f>IF(ISBLANK(リスト!C16),"",リスト!C16)</f>
      </c>
      <c r="I15" s="506"/>
      <c r="J15" s="506"/>
      <c r="K15" s="506"/>
      <c r="L15" s="506"/>
      <c r="M15" s="506"/>
      <c r="N15" s="506"/>
      <c r="O15" s="516"/>
      <c r="P15" s="435" t="s">
        <v>3</v>
      </c>
      <c r="Q15" s="435"/>
      <c r="R15" s="435"/>
      <c r="T15" s="21"/>
      <c r="U15" s="22"/>
      <c r="V15" s="543" t="s">
        <v>53</v>
      </c>
      <c r="W15" s="543"/>
      <c r="X15" s="502" t="s">
        <v>22</v>
      </c>
      <c r="Y15" s="502"/>
      <c r="Z15" s="502"/>
      <c r="AA15" s="12"/>
      <c r="AB15" s="12"/>
      <c r="AC15" s="12"/>
      <c r="AD15" s="13"/>
    </row>
    <row r="16" spans="2:30" ht="13.5" customHeight="1">
      <c r="B16" s="552"/>
      <c r="C16" s="553"/>
      <c r="D16" s="514" t="s">
        <v>44</v>
      </c>
      <c r="E16" s="500"/>
      <c r="F16" s="500"/>
      <c r="G16" s="501"/>
      <c r="H16" s="500">
        <f>IF(ISBLANK(リスト!C17),"",リスト!C17)</f>
      </c>
      <c r="I16" s="500"/>
      <c r="J16" s="500"/>
      <c r="K16" s="500"/>
      <c r="L16" s="500"/>
      <c r="M16" s="500"/>
      <c r="N16" s="500"/>
      <c r="O16" s="501"/>
      <c r="P16" s="435"/>
      <c r="Q16" s="435"/>
      <c r="R16" s="435"/>
      <c r="T16" s="21"/>
      <c r="U16" s="22"/>
      <c r="V16" s="12"/>
      <c r="W16" s="12"/>
      <c r="X16" s="12"/>
      <c r="Y16" s="548" t="s">
        <v>50</v>
      </c>
      <c r="Z16" s="548"/>
      <c r="AA16" s="548"/>
      <c r="AB16" s="548"/>
      <c r="AC16" s="548"/>
      <c r="AD16" s="549"/>
    </row>
    <row r="17" spans="2:30" ht="13.5" customHeight="1">
      <c r="B17" s="552"/>
      <c r="C17" s="553"/>
      <c r="D17" s="515"/>
      <c r="E17" s="504"/>
      <c r="F17" s="504"/>
      <c r="G17" s="505"/>
      <c r="H17" s="504"/>
      <c r="I17" s="504"/>
      <c r="J17" s="504"/>
      <c r="K17" s="504"/>
      <c r="L17" s="504"/>
      <c r="M17" s="504"/>
      <c r="N17" s="504"/>
      <c r="O17" s="505"/>
      <c r="P17" s="435"/>
      <c r="Q17" s="435"/>
      <c r="R17" s="435"/>
      <c r="T17" s="8"/>
      <c r="U17" s="9"/>
      <c r="V17" s="9"/>
      <c r="W17" s="9"/>
      <c r="X17" s="9"/>
      <c r="Y17" s="550"/>
      <c r="Z17" s="550"/>
      <c r="AA17" s="550"/>
      <c r="AB17" s="550"/>
      <c r="AC17" s="550"/>
      <c r="AD17" s="551"/>
    </row>
    <row r="18" spans="2:18" ht="19.5" customHeight="1">
      <c r="B18" s="552"/>
      <c r="C18" s="553"/>
      <c r="D18" s="510" t="s">
        <v>45</v>
      </c>
      <c r="E18" s="502"/>
      <c r="F18" s="502"/>
      <c r="G18" s="503"/>
      <c r="H18" s="511" t="s">
        <v>70</v>
      </c>
      <c r="I18" s="506"/>
      <c r="J18" s="506">
        <f>IF(ISBLANK(リスト!C7),"",リスト!C7)</f>
      </c>
      <c r="K18" s="506"/>
      <c r="L18" s="29" t="s">
        <v>69</v>
      </c>
      <c r="M18" s="506">
        <f>IF(ISBLANK(リスト!C8),"",リスト!C8)</f>
      </c>
      <c r="N18" s="506"/>
      <c r="O18" s="29"/>
      <c r="P18" s="29"/>
      <c r="Q18" s="29"/>
      <c r="R18" s="30"/>
    </row>
    <row r="19" spans="2:18" ht="13.5" customHeight="1">
      <c r="B19" s="552"/>
      <c r="C19" s="553"/>
      <c r="D19" s="510"/>
      <c r="E19" s="502"/>
      <c r="F19" s="502"/>
      <c r="G19" s="503"/>
      <c r="H19" s="500">
        <f>IF(ISBLANK(リスト!C9),"",リスト!C9)</f>
      </c>
      <c r="I19" s="500"/>
      <c r="J19" s="500"/>
      <c r="K19" s="500"/>
      <c r="L19" s="500"/>
      <c r="M19" s="500"/>
      <c r="N19" s="500"/>
      <c r="O19" s="500"/>
      <c r="P19" s="500"/>
      <c r="Q19" s="500"/>
      <c r="R19" s="501"/>
    </row>
    <row r="20" spans="2:18" ht="13.5" customHeight="1">
      <c r="B20" s="510"/>
      <c r="C20" s="503"/>
      <c r="D20" s="510"/>
      <c r="E20" s="502"/>
      <c r="F20" s="502"/>
      <c r="G20" s="503"/>
      <c r="H20" s="502"/>
      <c r="I20" s="502"/>
      <c r="J20" s="502"/>
      <c r="K20" s="502"/>
      <c r="L20" s="502"/>
      <c r="M20" s="502"/>
      <c r="N20" s="502"/>
      <c r="O20" s="502"/>
      <c r="P20" s="502"/>
      <c r="Q20" s="502"/>
      <c r="R20" s="503"/>
    </row>
    <row r="21" spans="2:18" ht="13.5" customHeight="1">
      <c r="B21" s="510"/>
      <c r="C21" s="503"/>
      <c r="D21" s="510"/>
      <c r="E21" s="502"/>
      <c r="F21" s="502"/>
      <c r="G21" s="503"/>
      <c r="H21" s="517"/>
      <c r="I21" s="517"/>
      <c r="J21" s="517"/>
      <c r="K21" s="517"/>
      <c r="L21" s="517"/>
      <c r="M21" s="517"/>
      <c r="N21" s="517"/>
      <c r="O21" s="517"/>
      <c r="P21" s="517"/>
      <c r="Q21" s="517"/>
      <c r="R21" s="518"/>
    </row>
    <row r="22" spans="2:18" ht="19.5" customHeight="1">
      <c r="B22" s="515"/>
      <c r="C22" s="505"/>
      <c r="D22" s="515"/>
      <c r="E22" s="504"/>
      <c r="F22" s="504"/>
      <c r="G22" s="505"/>
      <c r="H22" s="512" t="s">
        <v>71</v>
      </c>
      <c r="I22" s="513"/>
      <c r="J22" s="494">
        <f>IF(ISBLANK(リスト!C10),"",リスト!C10)</f>
      </c>
      <c r="K22" s="494"/>
      <c r="L22" s="32" t="s">
        <v>69</v>
      </c>
      <c r="M22" s="494">
        <f>IF(ISBLANK(リスト!C11),"",リスト!C11)</f>
      </c>
      <c r="N22" s="494"/>
      <c r="O22" s="32" t="s">
        <v>69</v>
      </c>
      <c r="P22" s="494">
        <f>IF(ISBLANK(リスト!C12),"",リスト!C12)</f>
      </c>
      <c r="Q22" s="494"/>
      <c r="R22" s="495"/>
    </row>
    <row r="24" spans="2:13" ht="13.5" customHeight="1">
      <c r="B24" s="435" t="s">
        <v>40</v>
      </c>
      <c r="C24" s="435"/>
      <c r="D24" s="435"/>
      <c r="E24" s="435"/>
      <c r="F24" s="435"/>
      <c r="G24" s="435"/>
      <c r="H24" s="435"/>
      <c r="I24" s="435"/>
      <c r="J24" s="435"/>
      <c r="K24" s="435"/>
      <c r="L24" s="435"/>
      <c r="M24" s="435"/>
    </row>
    <row r="25" spans="2:13" ht="13.5" customHeight="1">
      <c r="B25" s="435"/>
      <c r="C25" s="435"/>
      <c r="D25" s="435"/>
      <c r="E25" s="435"/>
      <c r="F25" s="435"/>
      <c r="G25" s="435"/>
      <c r="H25" s="435"/>
      <c r="I25" s="435"/>
      <c r="J25" s="435"/>
      <c r="K25" s="435"/>
      <c r="L25" s="435"/>
      <c r="M25" s="435"/>
    </row>
    <row r="26" spans="2:13" ht="13.5" customHeight="1">
      <c r="B26" s="507" t="s">
        <v>16</v>
      </c>
      <c r="C26" s="507"/>
      <c r="D26" s="507" t="s">
        <v>18</v>
      </c>
      <c r="E26" s="507"/>
      <c r="F26" s="507"/>
      <c r="G26" s="507"/>
      <c r="H26" s="520" t="s">
        <v>27</v>
      </c>
      <c r="I26" s="520"/>
      <c r="J26" s="507"/>
      <c r="K26" s="507"/>
      <c r="L26" s="507"/>
      <c r="M26" s="507"/>
    </row>
    <row r="27" spans="2:13" ht="13.5" customHeight="1">
      <c r="B27" s="507"/>
      <c r="C27" s="507"/>
      <c r="D27" s="507"/>
      <c r="E27" s="507"/>
      <c r="F27" s="507"/>
      <c r="G27" s="507"/>
      <c r="H27" s="520"/>
      <c r="I27" s="520"/>
      <c r="J27" s="507"/>
      <c r="K27" s="507"/>
      <c r="L27" s="507"/>
      <c r="M27" s="507"/>
    </row>
    <row r="28" spans="2:13" ht="13.5" customHeight="1">
      <c r="B28" s="507"/>
      <c r="C28" s="507"/>
      <c r="D28" s="507" t="s">
        <v>19</v>
      </c>
      <c r="E28" s="507"/>
      <c r="F28" s="507"/>
      <c r="G28" s="507"/>
      <c r="H28" s="520" t="s">
        <v>28</v>
      </c>
      <c r="I28" s="520"/>
      <c r="J28" s="507"/>
      <c r="K28" s="507"/>
      <c r="L28" s="507"/>
      <c r="M28" s="507"/>
    </row>
    <row r="29" spans="2:13" ht="13.5" customHeight="1">
      <c r="B29" s="507"/>
      <c r="C29" s="507"/>
      <c r="D29" s="507"/>
      <c r="E29" s="507"/>
      <c r="F29" s="507"/>
      <c r="G29" s="507"/>
      <c r="H29" s="520"/>
      <c r="I29" s="520"/>
      <c r="J29" s="507"/>
      <c r="K29" s="507"/>
      <c r="L29" s="507"/>
      <c r="M29" s="507"/>
    </row>
    <row r="30" spans="2:13" ht="13.5" customHeight="1">
      <c r="B30" s="507"/>
      <c r="C30" s="507"/>
      <c r="D30" s="507" t="s">
        <v>24</v>
      </c>
      <c r="E30" s="507"/>
      <c r="F30" s="507"/>
      <c r="G30" s="507"/>
      <c r="H30" s="520" t="s">
        <v>29</v>
      </c>
      <c r="I30" s="520"/>
      <c r="J30" s="507"/>
      <c r="K30" s="507"/>
      <c r="L30" s="507"/>
      <c r="M30" s="507"/>
    </row>
    <row r="31" spans="2:13" ht="13.5" customHeight="1">
      <c r="B31" s="507"/>
      <c r="C31" s="507"/>
      <c r="D31" s="507"/>
      <c r="E31" s="507"/>
      <c r="F31" s="507"/>
      <c r="G31" s="507"/>
      <c r="H31" s="520"/>
      <c r="I31" s="520"/>
      <c r="J31" s="507"/>
      <c r="K31" s="507"/>
      <c r="L31" s="507"/>
      <c r="M31" s="507"/>
    </row>
    <row r="32" spans="2:29" ht="13.5" customHeight="1">
      <c r="B32" s="507"/>
      <c r="C32" s="507"/>
      <c r="D32" s="507" t="s">
        <v>20</v>
      </c>
      <c r="E32" s="507"/>
      <c r="F32" s="507"/>
      <c r="G32" s="507"/>
      <c r="H32" s="520" t="s">
        <v>30</v>
      </c>
      <c r="I32" s="520"/>
      <c r="J32" s="507"/>
      <c r="K32" s="507"/>
      <c r="L32" s="507"/>
      <c r="M32" s="507"/>
      <c r="P32" s="535" t="s">
        <v>57</v>
      </c>
      <c r="Q32" s="536"/>
      <c r="R32" s="536"/>
      <c r="S32" s="536"/>
      <c r="T32" s="536"/>
      <c r="U32" s="536"/>
      <c r="V32" s="536"/>
      <c r="W32" s="536"/>
      <c r="X32" s="536"/>
      <c r="Y32" s="536"/>
      <c r="Z32" s="536"/>
      <c r="AA32" s="536"/>
      <c r="AB32" s="536"/>
      <c r="AC32" s="537"/>
    </row>
    <row r="33" spans="2:29" ht="13.5" customHeight="1">
      <c r="B33" s="507"/>
      <c r="C33" s="507"/>
      <c r="D33" s="507"/>
      <c r="E33" s="507"/>
      <c r="F33" s="507"/>
      <c r="G33" s="507"/>
      <c r="H33" s="520"/>
      <c r="I33" s="520"/>
      <c r="J33" s="507"/>
      <c r="K33" s="507"/>
      <c r="L33" s="507"/>
      <c r="M33" s="507"/>
      <c r="P33" s="531"/>
      <c r="Q33" s="532"/>
      <c r="R33" s="532"/>
      <c r="S33" s="532"/>
      <c r="T33" s="532"/>
      <c r="U33" s="532"/>
      <c r="V33" s="532"/>
      <c r="W33" s="532"/>
      <c r="X33" s="532"/>
      <c r="Y33" s="532"/>
      <c r="Z33" s="532"/>
      <c r="AA33" s="532"/>
      <c r="AB33" s="532"/>
      <c r="AC33" s="533"/>
    </row>
    <row r="34" spans="2:29" ht="13.5" customHeight="1">
      <c r="B34" s="507"/>
      <c r="C34" s="507"/>
      <c r="D34" s="507" t="s">
        <v>21</v>
      </c>
      <c r="E34" s="507"/>
      <c r="F34" s="507"/>
      <c r="G34" s="507"/>
      <c r="H34" s="520" t="s">
        <v>31</v>
      </c>
      <c r="I34" s="520"/>
      <c r="J34" s="507"/>
      <c r="K34" s="507"/>
      <c r="L34" s="507"/>
      <c r="M34" s="507"/>
      <c r="P34" s="5"/>
      <c r="Q34" s="6"/>
      <c r="R34" s="6"/>
      <c r="S34" s="7"/>
      <c r="T34" s="546" t="s">
        <v>38</v>
      </c>
      <c r="U34" s="547"/>
      <c r="V34" s="14"/>
      <c r="W34" s="546" t="s">
        <v>39</v>
      </c>
      <c r="X34" s="547"/>
      <c r="Y34" s="15"/>
      <c r="Z34" s="14" t="s">
        <v>37</v>
      </c>
      <c r="AA34" s="14"/>
      <c r="AB34" s="14"/>
      <c r="AC34" s="15"/>
    </row>
    <row r="35" spans="2:29" ht="13.5" customHeight="1">
      <c r="B35" s="507"/>
      <c r="C35" s="507"/>
      <c r="D35" s="507"/>
      <c r="E35" s="507"/>
      <c r="F35" s="507"/>
      <c r="G35" s="507"/>
      <c r="H35" s="520"/>
      <c r="I35" s="520"/>
      <c r="J35" s="507"/>
      <c r="K35" s="507"/>
      <c r="L35" s="507"/>
      <c r="M35" s="507"/>
      <c r="P35" s="510" t="s">
        <v>36</v>
      </c>
      <c r="Q35" s="502"/>
      <c r="R35" s="502"/>
      <c r="S35" s="503"/>
      <c r="T35" s="531"/>
      <c r="U35" s="532"/>
      <c r="V35" s="532"/>
      <c r="W35" s="531"/>
      <c r="X35" s="532"/>
      <c r="Y35" s="533"/>
      <c r="Z35" s="532"/>
      <c r="AA35" s="532"/>
      <c r="AB35" s="532"/>
      <c r="AC35" s="533"/>
    </row>
    <row r="36" spans="2:29" ht="13.5" customHeight="1">
      <c r="B36" s="507"/>
      <c r="C36" s="507"/>
      <c r="D36" s="507" t="s">
        <v>22</v>
      </c>
      <c r="E36" s="507"/>
      <c r="F36" s="507"/>
      <c r="G36" s="507"/>
      <c r="H36" s="520" t="s">
        <v>32</v>
      </c>
      <c r="I36" s="520"/>
      <c r="J36" s="507"/>
      <c r="K36" s="507"/>
      <c r="L36" s="507"/>
      <c r="M36" s="507"/>
      <c r="P36" s="510"/>
      <c r="Q36" s="502"/>
      <c r="R36" s="502"/>
      <c r="S36" s="503"/>
      <c r="T36" s="531"/>
      <c r="U36" s="532"/>
      <c r="V36" s="532"/>
      <c r="W36" s="531"/>
      <c r="X36" s="532"/>
      <c r="Y36" s="533"/>
      <c r="Z36" s="532"/>
      <c r="AA36" s="532"/>
      <c r="AB36" s="532"/>
      <c r="AC36" s="533"/>
    </row>
    <row r="37" spans="2:29" ht="13.5" customHeight="1">
      <c r="B37" s="507"/>
      <c r="C37" s="507"/>
      <c r="D37" s="507"/>
      <c r="E37" s="507"/>
      <c r="F37" s="507"/>
      <c r="G37" s="507"/>
      <c r="H37" s="520"/>
      <c r="I37" s="520"/>
      <c r="J37" s="507"/>
      <c r="K37" s="507"/>
      <c r="L37" s="507"/>
      <c r="M37" s="507"/>
      <c r="P37" s="11"/>
      <c r="Q37" s="9"/>
      <c r="R37" s="9"/>
      <c r="S37" s="9"/>
      <c r="T37" s="18"/>
      <c r="U37" s="19"/>
      <c r="V37" s="20" t="s">
        <v>7</v>
      </c>
      <c r="W37" s="18"/>
      <c r="X37" s="19"/>
      <c r="Y37" s="20" t="s">
        <v>7</v>
      </c>
      <c r="Z37" s="19"/>
      <c r="AA37" s="19"/>
      <c r="AB37" s="19"/>
      <c r="AC37" s="20" t="s">
        <v>7</v>
      </c>
    </row>
    <row r="38" spans="2:29" ht="13.5" customHeight="1">
      <c r="B38" s="507" t="s">
        <v>23</v>
      </c>
      <c r="C38" s="507"/>
      <c r="D38" s="507"/>
      <c r="E38" s="507"/>
      <c r="F38" s="507"/>
      <c r="G38" s="507"/>
      <c r="H38" s="520" t="s">
        <v>33</v>
      </c>
      <c r="I38" s="520"/>
      <c r="J38" s="507" t="s">
        <v>122</v>
      </c>
      <c r="K38" s="507"/>
      <c r="L38" s="507"/>
      <c r="M38" s="507"/>
      <c r="P38" s="5"/>
      <c r="Q38" s="6"/>
      <c r="R38" s="6"/>
      <c r="S38" s="7"/>
      <c r="T38" s="544" t="s">
        <v>38</v>
      </c>
      <c r="U38" s="545"/>
      <c r="V38" s="16"/>
      <c r="W38" s="544" t="s">
        <v>39</v>
      </c>
      <c r="X38" s="545"/>
      <c r="Y38" s="17"/>
      <c r="Z38" s="16" t="s">
        <v>37</v>
      </c>
      <c r="AA38" s="16"/>
      <c r="AB38" s="16"/>
      <c r="AC38" s="17"/>
    </row>
    <row r="39" spans="2:29" ht="13.5" customHeight="1">
      <c r="B39" s="507"/>
      <c r="C39" s="507"/>
      <c r="D39" s="507"/>
      <c r="E39" s="507"/>
      <c r="F39" s="507"/>
      <c r="G39" s="507"/>
      <c r="H39" s="520"/>
      <c r="I39" s="520"/>
      <c r="J39" s="507"/>
      <c r="K39" s="507"/>
      <c r="L39" s="507"/>
      <c r="M39" s="507"/>
      <c r="P39" s="510" t="s">
        <v>68</v>
      </c>
      <c r="Q39" s="502"/>
      <c r="R39" s="502"/>
      <c r="S39" s="503"/>
      <c r="T39" s="531">
        <f>COUNTIF('部員名簿'!$G$26:$G$28,"男")</f>
        <v>0</v>
      </c>
      <c r="U39" s="532"/>
      <c r="V39" s="532"/>
      <c r="W39" s="531">
        <f>COUNTIF('部員名簿'!$G$26:$G$28,"女")</f>
        <v>0</v>
      </c>
      <c r="X39" s="532"/>
      <c r="Y39" s="532"/>
      <c r="Z39" s="531">
        <f>SUM(T39:Y40)</f>
        <v>0</v>
      </c>
      <c r="AA39" s="532"/>
      <c r="AB39" s="532"/>
      <c r="AC39" s="533"/>
    </row>
    <row r="40" spans="2:29" ht="13.5" customHeight="1">
      <c r="B40" s="507" t="s">
        <v>25</v>
      </c>
      <c r="C40" s="507"/>
      <c r="D40" s="507"/>
      <c r="E40" s="507"/>
      <c r="F40" s="507"/>
      <c r="G40" s="507"/>
      <c r="H40" s="520" t="s">
        <v>34</v>
      </c>
      <c r="I40" s="520"/>
      <c r="J40" s="507"/>
      <c r="K40" s="507"/>
      <c r="L40" s="507"/>
      <c r="M40" s="507"/>
      <c r="P40" s="510"/>
      <c r="Q40" s="502"/>
      <c r="R40" s="502"/>
      <c r="S40" s="503"/>
      <c r="T40" s="531"/>
      <c r="U40" s="532"/>
      <c r="V40" s="532"/>
      <c r="W40" s="531"/>
      <c r="X40" s="532"/>
      <c r="Y40" s="532"/>
      <c r="Z40" s="531"/>
      <c r="AA40" s="532"/>
      <c r="AB40" s="532"/>
      <c r="AC40" s="533"/>
    </row>
    <row r="41" spans="2:29" ht="13.5" customHeight="1">
      <c r="B41" s="507"/>
      <c r="C41" s="507"/>
      <c r="D41" s="507"/>
      <c r="E41" s="507"/>
      <c r="F41" s="507"/>
      <c r="G41" s="507"/>
      <c r="H41" s="520"/>
      <c r="I41" s="520"/>
      <c r="J41" s="507"/>
      <c r="K41" s="507"/>
      <c r="L41" s="507"/>
      <c r="M41" s="507"/>
      <c r="P41" s="8"/>
      <c r="Q41" s="9"/>
      <c r="R41" s="9"/>
      <c r="S41" s="9"/>
      <c r="T41" s="18"/>
      <c r="U41" s="19"/>
      <c r="V41" s="20" t="s">
        <v>7</v>
      </c>
      <c r="W41" s="18"/>
      <c r="X41" s="19"/>
      <c r="Y41" s="20" t="s">
        <v>7</v>
      </c>
      <c r="Z41" s="19"/>
      <c r="AA41" s="19"/>
      <c r="AB41" s="19"/>
      <c r="AC41" s="20" t="s">
        <v>7</v>
      </c>
    </row>
    <row r="42" spans="2:13" ht="13.5" customHeight="1">
      <c r="B42" s="507" t="s">
        <v>26</v>
      </c>
      <c r="C42" s="507"/>
      <c r="D42" s="507"/>
      <c r="E42" s="507"/>
      <c r="F42" s="507"/>
      <c r="G42" s="507"/>
      <c r="H42" s="520" t="s">
        <v>35</v>
      </c>
      <c r="I42" s="520"/>
      <c r="J42" s="507"/>
      <c r="K42" s="507"/>
      <c r="L42" s="507"/>
      <c r="M42" s="507"/>
    </row>
    <row r="43" spans="2:13" ht="13.5" customHeight="1">
      <c r="B43" s="507"/>
      <c r="C43" s="507"/>
      <c r="D43" s="507"/>
      <c r="E43" s="507"/>
      <c r="F43" s="507"/>
      <c r="G43" s="507"/>
      <c r="H43" s="520"/>
      <c r="I43" s="520"/>
      <c r="J43" s="507"/>
      <c r="K43" s="507"/>
      <c r="L43" s="507"/>
      <c r="M43" s="507"/>
    </row>
    <row r="44" spans="2:12" ht="13.5" customHeight="1">
      <c r="B44" s="1"/>
      <c r="C44" s="1"/>
      <c r="D44" s="1"/>
      <c r="E44" s="1"/>
      <c r="F44" s="1"/>
      <c r="G44" s="1"/>
      <c r="H44" s="1"/>
      <c r="I44" s="1"/>
      <c r="J44" s="1"/>
      <c r="K44" s="1"/>
      <c r="L44" s="1"/>
    </row>
    <row r="47" spans="2:29" ht="13.5" customHeight="1">
      <c r="B47" s="5"/>
      <c r="C47" s="6"/>
      <c r="D47" s="6"/>
      <c r="E47" s="7"/>
      <c r="F47" s="521" t="s">
        <v>60</v>
      </c>
      <c r="G47" s="522"/>
      <c r="H47" s="522"/>
      <c r="I47" s="522"/>
      <c r="J47" s="522"/>
      <c r="K47" s="523"/>
      <c r="L47" s="521" t="s">
        <v>61</v>
      </c>
      <c r="M47" s="522"/>
      <c r="N47" s="522"/>
      <c r="O47" s="522"/>
      <c r="P47" s="522"/>
      <c r="Q47" s="523"/>
      <c r="R47" s="521" t="s">
        <v>62</v>
      </c>
      <c r="S47" s="522"/>
      <c r="T47" s="522"/>
      <c r="U47" s="522"/>
      <c r="V47" s="522"/>
      <c r="W47" s="523"/>
      <c r="X47" s="508" t="s">
        <v>63</v>
      </c>
      <c r="Y47" s="519"/>
      <c r="Z47" s="519"/>
      <c r="AA47" s="519"/>
      <c r="AB47" s="519"/>
      <c r="AC47" s="509"/>
    </row>
    <row r="48" spans="2:29" ht="13.5" customHeight="1">
      <c r="B48" s="11"/>
      <c r="C48" s="12"/>
      <c r="D48" s="12"/>
      <c r="E48" s="13"/>
      <c r="F48" s="524"/>
      <c r="G48" s="525"/>
      <c r="H48" s="525"/>
      <c r="I48" s="525"/>
      <c r="J48" s="525"/>
      <c r="K48" s="526"/>
      <c r="L48" s="524"/>
      <c r="M48" s="525"/>
      <c r="N48" s="525"/>
      <c r="O48" s="525"/>
      <c r="P48" s="525"/>
      <c r="Q48" s="526"/>
      <c r="R48" s="524"/>
      <c r="S48" s="525"/>
      <c r="T48" s="525"/>
      <c r="U48" s="525"/>
      <c r="V48" s="525"/>
      <c r="W48" s="526"/>
      <c r="X48" s="510"/>
      <c r="Y48" s="502"/>
      <c r="Z48" s="502"/>
      <c r="AA48" s="502"/>
      <c r="AB48" s="502"/>
      <c r="AC48" s="503"/>
    </row>
    <row r="49" spans="2:29" ht="13.5" customHeight="1">
      <c r="B49" s="8"/>
      <c r="C49" s="9"/>
      <c r="D49" s="9"/>
      <c r="E49" s="10"/>
      <c r="F49" s="527"/>
      <c r="G49" s="528"/>
      <c r="H49" s="528"/>
      <c r="I49" s="528"/>
      <c r="J49" s="528"/>
      <c r="K49" s="529"/>
      <c r="L49" s="527"/>
      <c r="M49" s="528"/>
      <c r="N49" s="528"/>
      <c r="O49" s="528"/>
      <c r="P49" s="528"/>
      <c r="Q49" s="529"/>
      <c r="R49" s="527"/>
      <c r="S49" s="528"/>
      <c r="T49" s="528"/>
      <c r="U49" s="528"/>
      <c r="V49" s="528"/>
      <c r="W49" s="529"/>
      <c r="X49" s="515"/>
      <c r="Y49" s="504"/>
      <c r="Z49" s="504"/>
      <c r="AA49" s="504"/>
      <c r="AB49" s="504"/>
      <c r="AC49" s="505"/>
    </row>
    <row r="50" spans="2:29" ht="13.5" customHeight="1">
      <c r="B50" s="508" t="s">
        <v>58</v>
      </c>
      <c r="C50" s="519"/>
      <c r="D50" s="519"/>
      <c r="E50" s="509"/>
      <c r="F50" s="530"/>
      <c r="G50" s="522"/>
      <c r="H50" s="23" t="s">
        <v>64</v>
      </c>
      <c r="I50" s="23" t="s">
        <v>65</v>
      </c>
      <c r="J50" s="23"/>
      <c r="K50" s="24" t="s">
        <v>7</v>
      </c>
      <c r="L50" s="530"/>
      <c r="M50" s="522"/>
      <c r="N50" s="23" t="s">
        <v>64</v>
      </c>
      <c r="O50" s="23" t="s">
        <v>65</v>
      </c>
      <c r="P50" s="23"/>
      <c r="Q50" s="24" t="s">
        <v>7</v>
      </c>
      <c r="R50" s="530"/>
      <c r="S50" s="522"/>
      <c r="T50" s="23" t="s">
        <v>64</v>
      </c>
      <c r="U50" s="23" t="s">
        <v>65</v>
      </c>
      <c r="V50" s="23"/>
      <c r="W50" s="24" t="s">
        <v>7</v>
      </c>
      <c r="X50" s="25"/>
      <c r="Y50" s="23"/>
      <c r="Z50" s="23"/>
      <c r="AA50" s="23"/>
      <c r="AB50" s="23"/>
      <c r="AC50" s="24"/>
    </row>
    <row r="51" spans="2:29" ht="13.5" customHeight="1">
      <c r="B51" s="510"/>
      <c r="C51" s="502"/>
      <c r="D51" s="502"/>
      <c r="E51" s="503"/>
      <c r="F51" s="524"/>
      <c r="G51" s="525"/>
      <c r="H51" s="525"/>
      <c r="I51" s="525"/>
      <c r="J51" s="525"/>
      <c r="K51" s="26"/>
      <c r="L51" s="524"/>
      <c r="M51" s="525"/>
      <c r="N51" s="525"/>
      <c r="O51" s="525"/>
      <c r="P51" s="525"/>
      <c r="Q51" s="26"/>
      <c r="R51" s="524"/>
      <c r="S51" s="525"/>
      <c r="T51" s="525"/>
      <c r="U51" s="525"/>
      <c r="V51" s="525"/>
      <c r="W51" s="26"/>
      <c r="X51" s="524"/>
      <c r="Y51" s="525"/>
      <c r="Z51" s="525"/>
      <c r="AA51" s="525"/>
      <c r="AB51" s="525"/>
      <c r="AC51" s="26"/>
    </row>
    <row r="52" spans="2:29" ht="13.5" customHeight="1">
      <c r="B52" s="515"/>
      <c r="C52" s="504"/>
      <c r="D52" s="504"/>
      <c r="E52" s="505"/>
      <c r="F52" s="527"/>
      <c r="G52" s="528"/>
      <c r="H52" s="528"/>
      <c r="I52" s="528"/>
      <c r="J52" s="528"/>
      <c r="K52" s="27" t="s">
        <v>64</v>
      </c>
      <c r="L52" s="527"/>
      <c r="M52" s="528"/>
      <c r="N52" s="528"/>
      <c r="O52" s="528"/>
      <c r="P52" s="528"/>
      <c r="Q52" s="27" t="s">
        <v>64</v>
      </c>
      <c r="R52" s="527"/>
      <c r="S52" s="528"/>
      <c r="T52" s="528"/>
      <c r="U52" s="528"/>
      <c r="V52" s="528"/>
      <c r="W52" s="27" t="s">
        <v>64</v>
      </c>
      <c r="X52" s="527"/>
      <c r="Y52" s="528"/>
      <c r="Z52" s="528"/>
      <c r="AA52" s="528"/>
      <c r="AB52" s="528"/>
      <c r="AC52" s="27" t="s">
        <v>64</v>
      </c>
    </row>
    <row r="53" spans="2:29" ht="13.5" customHeight="1">
      <c r="B53" s="508" t="s">
        <v>59</v>
      </c>
      <c r="C53" s="519"/>
      <c r="D53" s="519"/>
      <c r="E53" s="509"/>
      <c r="F53" s="530"/>
      <c r="G53" s="522"/>
      <c r="H53" s="522"/>
      <c r="I53" s="522"/>
      <c r="J53" s="522"/>
      <c r="K53" s="23"/>
      <c r="L53" s="530"/>
      <c r="M53" s="522"/>
      <c r="N53" s="522"/>
      <c r="O53" s="522"/>
      <c r="P53" s="522"/>
      <c r="Q53" s="23"/>
      <c r="R53" s="530"/>
      <c r="S53" s="522"/>
      <c r="T53" s="522"/>
      <c r="U53" s="522"/>
      <c r="V53" s="522"/>
      <c r="W53" s="23"/>
      <c r="X53" s="530"/>
      <c r="Y53" s="522"/>
      <c r="Z53" s="522"/>
      <c r="AA53" s="522"/>
      <c r="AB53" s="522"/>
      <c r="AC53" s="24"/>
    </row>
    <row r="54" spans="2:29" ht="13.5" customHeight="1">
      <c r="B54" s="515"/>
      <c r="C54" s="504"/>
      <c r="D54" s="504"/>
      <c r="E54" s="505"/>
      <c r="F54" s="527"/>
      <c r="G54" s="528"/>
      <c r="H54" s="528"/>
      <c r="I54" s="528"/>
      <c r="J54" s="528"/>
      <c r="K54" s="28" t="s">
        <v>64</v>
      </c>
      <c r="L54" s="527"/>
      <c r="M54" s="528"/>
      <c r="N54" s="528"/>
      <c r="O54" s="528"/>
      <c r="P54" s="528"/>
      <c r="Q54" s="28" t="s">
        <v>64</v>
      </c>
      <c r="R54" s="527"/>
      <c r="S54" s="528"/>
      <c r="T54" s="528"/>
      <c r="U54" s="528"/>
      <c r="V54" s="528"/>
      <c r="W54" s="28" t="s">
        <v>64</v>
      </c>
      <c r="X54" s="527"/>
      <c r="Y54" s="528"/>
      <c r="Z54" s="528"/>
      <c r="AA54" s="528"/>
      <c r="AB54" s="528"/>
      <c r="AC54" s="27" t="s">
        <v>64</v>
      </c>
    </row>
    <row r="55" spans="2:29" ht="13.5" customHeight="1">
      <c r="B55" s="508" t="s">
        <v>37</v>
      </c>
      <c r="C55" s="519"/>
      <c r="D55" s="519"/>
      <c r="E55" s="509"/>
      <c r="F55" s="530"/>
      <c r="G55" s="522"/>
      <c r="H55" s="522"/>
      <c r="I55" s="522"/>
      <c r="J55" s="522"/>
      <c r="K55" s="23"/>
      <c r="L55" s="530"/>
      <c r="M55" s="522"/>
      <c r="N55" s="522"/>
      <c r="O55" s="522"/>
      <c r="P55" s="522"/>
      <c r="Q55" s="23"/>
      <c r="R55" s="530"/>
      <c r="S55" s="522"/>
      <c r="T55" s="522"/>
      <c r="U55" s="522"/>
      <c r="V55" s="522"/>
      <c r="W55" s="23"/>
      <c r="X55" s="530"/>
      <c r="Y55" s="522"/>
      <c r="Z55" s="522"/>
      <c r="AA55" s="522"/>
      <c r="AB55" s="522"/>
      <c r="AC55" s="24"/>
    </row>
    <row r="56" spans="2:29" ht="13.5" customHeight="1">
      <c r="B56" s="515"/>
      <c r="C56" s="504"/>
      <c r="D56" s="504"/>
      <c r="E56" s="505"/>
      <c r="F56" s="527"/>
      <c r="G56" s="528"/>
      <c r="H56" s="528"/>
      <c r="I56" s="528"/>
      <c r="J56" s="528"/>
      <c r="K56" s="28" t="s">
        <v>64</v>
      </c>
      <c r="L56" s="527"/>
      <c r="M56" s="528"/>
      <c r="N56" s="528"/>
      <c r="O56" s="528"/>
      <c r="P56" s="528"/>
      <c r="Q56" s="28" t="s">
        <v>64</v>
      </c>
      <c r="R56" s="527"/>
      <c r="S56" s="528"/>
      <c r="T56" s="528"/>
      <c r="U56" s="528"/>
      <c r="V56" s="528"/>
      <c r="W56" s="28" t="s">
        <v>64</v>
      </c>
      <c r="X56" s="527"/>
      <c r="Y56" s="528"/>
      <c r="Z56" s="528"/>
      <c r="AA56" s="528"/>
      <c r="AB56" s="528"/>
      <c r="AC56" s="27" t="s">
        <v>64</v>
      </c>
    </row>
  </sheetData>
  <sheetProtection/>
  <mergeCells count="109">
    <mergeCell ref="L55:P56"/>
    <mergeCell ref="R55:V56"/>
    <mergeCell ref="X55:AB56"/>
    <mergeCell ref="L51:P52"/>
    <mergeCell ref="R51:V52"/>
    <mergeCell ref="X51:AB52"/>
    <mergeCell ref="L47:Q49"/>
    <mergeCell ref="R47:W49"/>
    <mergeCell ref="L53:P54"/>
    <mergeCell ref="R53:V54"/>
    <mergeCell ref="X53:AB54"/>
    <mergeCell ref="X47:AC49"/>
    <mergeCell ref="F50:G50"/>
    <mergeCell ref="L50:M50"/>
    <mergeCell ref="R50:S50"/>
    <mergeCell ref="B42:G43"/>
    <mergeCell ref="B8:C19"/>
    <mergeCell ref="B20:C22"/>
    <mergeCell ref="D18:G22"/>
    <mergeCell ref="P39:S40"/>
    <mergeCell ref="D30:G31"/>
    <mergeCell ref="D32:G33"/>
    <mergeCell ref="Y16:AD17"/>
    <mergeCell ref="D7:G8"/>
    <mergeCell ref="D9:G11"/>
    <mergeCell ref="D12:G12"/>
    <mergeCell ref="D13:G14"/>
    <mergeCell ref="D15:G15"/>
    <mergeCell ref="V15:W15"/>
    <mergeCell ref="X15:Z15"/>
    <mergeCell ref="V10:W11"/>
    <mergeCell ref="H5:R6"/>
    <mergeCell ref="X10:Z11"/>
    <mergeCell ref="H12:O12"/>
    <mergeCell ref="H13:O14"/>
    <mergeCell ref="V12:W12"/>
    <mergeCell ref="V13:W14"/>
    <mergeCell ref="X12:Z12"/>
    <mergeCell ref="X13:Z14"/>
    <mergeCell ref="V6:X7"/>
    <mergeCell ref="V8:X9"/>
    <mergeCell ref="Z35:AC36"/>
    <mergeCell ref="W39:Y40"/>
    <mergeCell ref="T39:V40"/>
    <mergeCell ref="B38:G39"/>
    <mergeCell ref="B40:G41"/>
    <mergeCell ref="T38:U38"/>
    <mergeCell ref="W38:X38"/>
    <mergeCell ref="B26:C37"/>
    <mergeCell ref="T34:U34"/>
    <mergeCell ref="W34:X34"/>
    <mergeCell ref="AB1:AC1"/>
    <mergeCell ref="Y1:Z1"/>
    <mergeCell ref="W35:Y36"/>
    <mergeCell ref="T35:V36"/>
    <mergeCell ref="V1:W1"/>
    <mergeCell ref="T1:U1"/>
    <mergeCell ref="P32:AC33"/>
    <mergeCell ref="P35:S36"/>
    <mergeCell ref="T6:U7"/>
    <mergeCell ref="T8:U9"/>
    <mergeCell ref="D34:G35"/>
    <mergeCell ref="J40:M41"/>
    <mergeCell ref="D36:G37"/>
    <mergeCell ref="Z39:AC40"/>
    <mergeCell ref="B24:M25"/>
    <mergeCell ref="J26:M27"/>
    <mergeCell ref="H26:I27"/>
    <mergeCell ref="D26:G27"/>
    <mergeCell ref="J28:M29"/>
    <mergeCell ref="J30:M31"/>
    <mergeCell ref="J32:M33"/>
    <mergeCell ref="J34:M35"/>
    <mergeCell ref="J36:M37"/>
    <mergeCell ref="B50:E52"/>
    <mergeCell ref="B53:E54"/>
    <mergeCell ref="B55:E56"/>
    <mergeCell ref="F47:K49"/>
    <mergeCell ref="F53:J54"/>
    <mergeCell ref="F51:J52"/>
    <mergeCell ref="F55:J56"/>
    <mergeCell ref="J42:M43"/>
    <mergeCell ref="H28:I29"/>
    <mergeCell ref="H30:I31"/>
    <mergeCell ref="H32:I33"/>
    <mergeCell ref="H34:I35"/>
    <mergeCell ref="H36:I37"/>
    <mergeCell ref="H38:I39"/>
    <mergeCell ref="H40:I41"/>
    <mergeCell ref="H42:I43"/>
    <mergeCell ref="J38:M39"/>
    <mergeCell ref="D28:G29"/>
    <mergeCell ref="B5:C7"/>
    <mergeCell ref="H18:I18"/>
    <mergeCell ref="J18:K18"/>
    <mergeCell ref="H22:I22"/>
    <mergeCell ref="D16:G17"/>
    <mergeCell ref="H15:O15"/>
    <mergeCell ref="H16:O17"/>
    <mergeCell ref="H19:R21"/>
    <mergeCell ref="D5:G6"/>
    <mergeCell ref="J22:K22"/>
    <mergeCell ref="M22:N22"/>
    <mergeCell ref="P22:R22"/>
    <mergeCell ref="H7:R8"/>
    <mergeCell ref="H9:R11"/>
    <mergeCell ref="M18:N18"/>
    <mergeCell ref="P15:R17"/>
    <mergeCell ref="P12:R14"/>
  </mergeCells>
  <printOptions/>
  <pageMargins left="0.5905511811023623" right="0.5905511811023623" top="0.5905511811023623" bottom="0.5905511811023623"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sheetPr codeName="Sheet6"/>
  <dimension ref="B3:G30"/>
  <sheetViews>
    <sheetView showRowColHeaders="0" showZeros="0" zoomScalePageLayoutView="0" workbookViewId="0" topLeftCell="A7">
      <selection activeCell="I23" sqref="I23"/>
    </sheetView>
  </sheetViews>
  <sheetFormatPr defaultColWidth="9.00390625" defaultRowHeight="13.5"/>
  <cols>
    <col min="1" max="1" width="4.625" style="3" customWidth="1"/>
    <col min="2" max="2" width="16.00390625" style="3" customWidth="1"/>
    <col min="3" max="3" width="22.375" style="66" customWidth="1"/>
    <col min="4" max="4" width="4.625" style="3" customWidth="1"/>
    <col min="5" max="5" width="29.875" style="3" customWidth="1"/>
    <col min="6" max="6" width="4.625" style="3" customWidth="1"/>
    <col min="7" max="7" width="14.375" style="3" bestFit="1" customWidth="1"/>
    <col min="8" max="16384" width="9.00390625" style="3" customWidth="1"/>
  </cols>
  <sheetData>
    <row r="3" spans="2:7" ht="13.5">
      <c r="B3" s="67" t="s">
        <v>120</v>
      </c>
      <c r="C3" s="65"/>
      <c r="E3" s="69"/>
      <c r="G3" s="70"/>
    </row>
    <row r="4" spans="2:7" ht="13.5">
      <c r="B4" s="67" t="s">
        <v>1</v>
      </c>
      <c r="C4" s="65"/>
      <c r="E4" s="71" t="s">
        <v>108</v>
      </c>
      <c r="G4" s="72" t="s">
        <v>38</v>
      </c>
    </row>
    <row r="5" spans="2:7" ht="13.5">
      <c r="B5" s="67" t="s">
        <v>84</v>
      </c>
      <c r="C5" s="65"/>
      <c r="E5" s="71" t="s">
        <v>110</v>
      </c>
      <c r="G5" s="72" t="s">
        <v>39</v>
      </c>
    </row>
    <row r="6" spans="2:7" ht="13.5">
      <c r="B6" s="67" t="s">
        <v>73</v>
      </c>
      <c r="C6" s="65"/>
      <c r="E6" s="71" t="s">
        <v>111</v>
      </c>
      <c r="G6" s="72" t="s">
        <v>156</v>
      </c>
    </row>
    <row r="7" spans="2:7" ht="13.5">
      <c r="B7" s="67" t="s">
        <v>75</v>
      </c>
      <c r="C7" s="65"/>
      <c r="E7" s="71" t="s">
        <v>109</v>
      </c>
      <c r="G7" s="72" t="s">
        <v>157</v>
      </c>
    </row>
    <row r="8" spans="2:7" ht="13.5">
      <c r="B8" s="67" t="s">
        <v>76</v>
      </c>
      <c r="C8" s="65"/>
      <c r="E8" s="68" t="s">
        <v>165</v>
      </c>
      <c r="G8" s="72" t="s">
        <v>158</v>
      </c>
    </row>
    <row r="9" spans="2:7" ht="13.5">
      <c r="B9" s="67" t="s">
        <v>12</v>
      </c>
      <c r="C9" s="65"/>
      <c r="E9" s="71" t="s">
        <v>162</v>
      </c>
      <c r="G9" s="72" t="s">
        <v>159</v>
      </c>
    </row>
    <row r="10" spans="2:7" ht="13.5">
      <c r="B10" s="67" t="s">
        <v>77</v>
      </c>
      <c r="C10" s="65"/>
      <c r="E10" s="71" t="s">
        <v>163</v>
      </c>
      <c r="G10" s="72" t="s">
        <v>160</v>
      </c>
    </row>
    <row r="11" spans="2:7" ht="13.5">
      <c r="B11" s="67" t="s">
        <v>78</v>
      </c>
      <c r="C11" s="65"/>
      <c r="E11" s="71" t="s">
        <v>164</v>
      </c>
      <c r="G11" s="72" t="s">
        <v>161</v>
      </c>
    </row>
    <row r="12" spans="2:7" ht="13.5">
      <c r="B12" s="67" t="s">
        <v>79</v>
      </c>
      <c r="C12" s="65"/>
      <c r="G12" s="72" t="s">
        <v>134</v>
      </c>
    </row>
    <row r="13" spans="2:7" ht="13.5">
      <c r="B13" s="67" t="s">
        <v>80</v>
      </c>
      <c r="C13" s="65"/>
      <c r="G13" s="72" t="s">
        <v>135</v>
      </c>
    </row>
    <row r="14" spans="2:7" ht="13.5">
      <c r="B14" s="67" t="s">
        <v>81</v>
      </c>
      <c r="C14" s="65"/>
      <c r="E14" s="74"/>
      <c r="G14" s="72" t="s">
        <v>136</v>
      </c>
    </row>
    <row r="15" spans="2:7" ht="13.5">
      <c r="B15" s="67" t="s">
        <v>82</v>
      </c>
      <c r="C15" s="65"/>
      <c r="E15" s="75" t="s">
        <v>190</v>
      </c>
      <c r="G15" s="72" t="s">
        <v>137</v>
      </c>
    </row>
    <row r="16" spans="2:7" ht="13.5">
      <c r="B16" s="67" t="s">
        <v>83</v>
      </c>
      <c r="C16" s="65"/>
      <c r="E16" s="75" t="s">
        <v>191</v>
      </c>
      <c r="G16" s="72" t="s">
        <v>138</v>
      </c>
    </row>
    <row r="17" spans="2:7" ht="13.5">
      <c r="B17" s="67" t="s">
        <v>74</v>
      </c>
      <c r="C17" s="65"/>
      <c r="E17" s="75" t="s">
        <v>192</v>
      </c>
      <c r="G17" s="72" t="s">
        <v>139</v>
      </c>
    </row>
    <row r="18" spans="2:7" ht="13.5">
      <c r="B18" s="67" t="s">
        <v>75</v>
      </c>
      <c r="C18" s="65"/>
      <c r="E18" s="75" t="s">
        <v>193</v>
      </c>
      <c r="G18" s="72" t="s">
        <v>140</v>
      </c>
    </row>
    <row r="19" spans="2:7" ht="13.5">
      <c r="B19" s="67" t="s">
        <v>76</v>
      </c>
      <c r="C19" s="65"/>
      <c r="E19" s="75" t="s">
        <v>194</v>
      </c>
      <c r="G19" s="72" t="s">
        <v>141</v>
      </c>
    </row>
    <row r="20" spans="2:7" ht="13.5">
      <c r="B20" s="67" t="s">
        <v>105</v>
      </c>
      <c r="C20" s="65"/>
      <c r="E20" s="75" t="s">
        <v>195</v>
      </c>
      <c r="G20" s="72" t="s">
        <v>142</v>
      </c>
    </row>
    <row r="21" spans="2:7" ht="13.5">
      <c r="B21" s="67" t="s">
        <v>88</v>
      </c>
      <c r="C21" s="65"/>
      <c r="E21" s="75" t="s">
        <v>196</v>
      </c>
      <c r="G21" s="72" t="s">
        <v>143</v>
      </c>
    </row>
    <row r="22" spans="2:7" ht="13.5">
      <c r="B22" s="67" t="s">
        <v>89</v>
      </c>
      <c r="C22" s="65"/>
      <c r="E22" s="75" t="s">
        <v>197</v>
      </c>
      <c r="G22" s="72" t="s">
        <v>144</v>
      </c>
    </row>
    <row r="23" spans="2:7" ht="13.5">
      <c r="B23" s="67" t="s">
        <v>90</v>
      </c>
      <c r="C23" s="65"/>
      <c r="E23" s="75" t="s">
        <v>198</v>
      </c>
      <c r="G23" s="72" t="s">
        <v>145</v>
      </c>
    </row>
    <row r="24" spans="2:7" ht="13.5">
      <c r="B24" s="67" t="s">
        <v>85</v>
      </c>
      <c r="C24" s="65"/>
      <c r="E24" s="75" t="s">
        <v>199</v>
      </c>
      <c r="G24" s="72" t="s">
        <v>146</v>
      </c>
    </row>
    <row r="25" spans="2:7" ht="13.5">
      <c r="B25" s="67" t="s">
        <v>86</v>
      </c>
      <c r="C25" s="65"/>
      <c r="E25" s="75" t="s">
        <v>200</v>
      </c>
      <c r="G25" s="72" t="s">
        <v>147</v>
      </c>
    </row>
    <row r="26" spans="2:7" ht="13.5">
      <c r="B26" s="67" t="s">
        <v>87</v>
      </c>
      <c r="C26" s="65"/>
      <c r="G26" s="72" t="s">
        <v>148</v>
      </c>
    </row>
    <row r="27" spans="2:7" ht="13.5">
      <c r="B27" s="67" t="s">
        <v>91</v>
      </c>
      <c r="C27" s="65"/>
      <c r="G27" s="72" t="s">
        <v>149</v>
      </c>
    </row>
    <row r="28" spans="2:3" ht="13.5">
      <c r="B28" s="67" t="s">
        <v>92</v>
      </c>
      <c r="C28" s="65"/>
    </row>
    <row r="29" spans="2:3" ht="13.5">
      <c r="B29" s="67" t="s">
        <v>93</v>
      </c>
      <c r="C29" s="65" t="s">
        <v>124</v>
      </c>
    </row>
    <row r="30" spans="2:3" ht="13.5">
      <c r="B30" s="67" t="s">
        <v>94</v>
      </c>
      <c r="C30" s="65" t="s">
        <v>124</v>
      </c>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B1:F24"/>
  <sheetViews>
    <sheetView showGridLines="0" showZeros="0" zoomScalePageLayoutView="0" workbookViewId="0" topLeftCell="A1">
      <selection activeCell="G28" sqref="G28"/>
    </sheetView>
  </sheetViews>
  <sheetFormatPr defaultColWidth="9.00390625" defaultRowHeight="13.5"/>
  <cols>
    <col min="1" max="2" width="9.00390625" style="104" customWidth="1"/>
    <col min="3" max="3" width="11.375" style="104" customWidth="1"/>
    <col min="4" max="4" width="4.50390625" style="104" bestFit="1" customWidth="1"/>
    <col min="5" max="5" width="3.375" style="104" bestFit="1" customWidth="1"/>
    <col min="6" max="6" width="7.375" style="104" customWidth="1"/>
    <col min="7" max="16384" width="9.00390625" style="104" customWidth="1"/>
  </cols>
  <sheetData>
    <row r="1" spans="2:6" ht="14.25" thickBot="1">
      <c r="B1" s="104" t="s">
        <v>1</v>
      </c>
      <c r="C1" s="213">
        <f>リスト!$C$4</f>
        <v>0</v>
      </c>
      <c r="D1" s="213"/>
      <c r="E1" s="213"/>
      <c r="F1" s="213"/>
    </row>
    <row r="2" spans="2:6" ht="13.5">
      <c r="B2" s="201" t="s">
        <v>104</v>
      </c>
      <c r="C2" s="217" t="str">
        <f>IF(ISBLANK('参加申込(個人戦)'!$F$2),"",'参加申込(個人戦)'!$F$2)</f>
        <v>都道府県対抗全日本中学生大会　高知県最終予選</v>
      </c>
      <c r="D2" s="217"/>
      <c r="E2" s="217"/>
      <c r="F2" s="218"/>
    </row>
    <row r="3" spans="2:6" ht="13.5">
      <c r="B3" s="214" t="s">
        <v>121</v>
      </c>
      <c r="C3" s="215"/>
      <c r="D3" s="215"/>
      <c r="E3" s="215"/>
      <c r="F3" s="216"/>
    </row>
    <row r="4" spans="2:6" ht="13.5">
      <c r="B4" s="202" t="s">
        <v>0</v>
      </c>
      <c r="C4" s="203" t="s">
        <v>166</v>
      </c>
      <c r="D4" s="203" t="s">
        <v>11</v>
      </c>
      <c r="E4" s="203" t="s">
        <v>102</v>
      </c>
      <c r="F4" s="204"/>
    </row>
    <row r="5" spans="2:6" ht="13.5">
      <c r="B5" s="202">
        <f>'参加申込(個人戦)'!C8</f>
        <v>0</v>
      </c>
      <c r="C5" s="203" t="str">
        <f>CONCATENATE('参加申込(個人戦)'!$G8,"・",'参加申込(個人戦)'!$G9)</f>
        <v>溝渕・大石</v>
      </c>
      <c r="D5" s="203" t="str">
        <f>CONCATENATE('参加申込(個人戦)'!I8,"・",'参加申込(個人戦)'!I9)</f>
        <v>1・3</v>
      </c>
      <c r="E5" s="203">
        <f>IF(ISERROR(C5),"",'参加申込(個人戦)'!B8)</f>
        <v>0</v>
      </c>
      <c r="F5" s="204"/>
    </row>
    <row r="6" spans="2:6" ht="13.5">
      <c r="B6" s="202">
        <f>'参加申込(個人戦)'!C10</f>
        <v>0</v>
      </c>
      <c r="C6" s="203" t="str">
        <f>CONCATENATE('参加申込(個人戦)'!$G10,"・",'参加申込(個人戦)'!$G11)</f>
        <v>・</v>
      </c>
      <c r="D6" s="203" t="str">
        <f>CONCATENATE('参加申込(個人戦)'!I10,"・",'参加申込(個人戦)'!I11)</f>
        <v>・</v>
      </c>
      <c r="E6" s="203">
        <f>IF(ISERROR(C6),"",'参加申込(個人戦)'!B10)</f>
        <v>0</v>
      </c>
      <c r="F6" s="204"/>
    </row>
    <row r="7" spans="2:6" ht="13.5">
      <c r="B7" s="202">
        <f>'参加申込(個人戦)'!C12</f>
        <v>0</v>
      </c>
      <c r="C7" s="203" t="str">
        <f>CONCATENATE('参加申込(個人戦)'!$G12,"・",'参加申込(個人戦)'!$G13)</f>
        <v>・</v>
      </c>
      <c r="D7" s="203" t="str">
        <f>CONCATENATE('参加申込(個人戦)'!I12,"・",'参加申込(個人戦)'!I13)</f>
        <v>・</v>
      </c>
      <c r="E7" s="203">
        <f>IF(ISERROR(C7),"",'参加申込(個人戦)'!B12)</f>
        <v>0</v>
      </c>
      <c r="F7" s="204"/>
    </row>
    <row r="8" spans="2:6" ht="13.5">
      <c r="B8" s="202">
        <f>'参加申込(個人戦)'!C14</f>
        <v>0</v>
      </c>
      <c r="C8" s="203" t="str">
        <f>CONCATENATE('参加申込(個人戦)'!$G14,"・",'参加申込(個人戦)'!$G15)</f>
        <v>・</v>
      </c>
      <c r="D8" s="203" t="str">
        <f>CONCATENATE('参加申込(個人戦)'!I14,"・",'参加申込(個人戦)'!I15)</f>
        <v>・</v>
      </c>
      <c r="E8" s="203">
        <f>IF(ISERROR(C8),"",'参加申込(個人戦)'!B14)</f>
        <v>0</v>
      </c>
      <c r="F8" s="204"/>
    </row>
    <row r="9" spans="2:6" ht="13.5">
      <c r="B9" s="202">
        <f>'参加申込(個人戦)'!C16</f>
        <v>0</v>
      </c>
      <c r="C9" s="203" t="str">
        <f>CONCATENATE('参加申込(個人戦)'!$G16,"・",'参加申込(個人戦)'!$G17)</f>
        <v>・</v>
      </c>
      <c r="D9" s="203" t="str">
        <f>CONCATENATE('参加申込(個人戦)'!I16,"・",'参加申込(個人戦)'!I17)</f>
        <v>・</v>
      </c>
      <c r="E9" s="203">
        <f>IF(ISERROR(C9),"",'参加申込(個人戦)'!B16)</f>
        <v>0</v>
      </c>
      <c r="F9" s="204"/>
    </row>
    <row r="10" spans="2:6" ht="13.5">
      <c r="B10" s="202">
        <f>'参加申込(個人戦)'!C18</f>
        <v>0</v>
      </c>
      <c r="C10" s="203" t="str">
        <f>CONCATENATE('参加申込(個人戦)'!$G18,"・",'参加申込(個人戦)'!$G19)</f>
        <v>・</v>
      </c>
      <c r="D10" s="203" t="str">
        <f>CONCATENATE('参加申込(個人戦)'!I18,"・",'参加申込(個人戦)'!I19)</f>
        <v>・</v>
      </c>
      <c r="E10" s="203">
        <f>IF(ISERROR(C10),"",'参加申込(個人戦)'!B18)</f>
        <v>0</v>
      </c>
      <c r="F10" s="204"/>
    </row>
    <row r="11" spans="2:6" ht="13.5">
      <c r="B11" s="202">
        <f>'参加申込(個人戦)'!C20</f>
        <v>0</v>
      </c>
      <c r="C11" s="203" t="str">
        <f>CONCATENATE('参加申込(個人戦)'!$G20,"・",'参加申込(個人戦)'!$G21)</f>
        <v>・</v>
      </c>
      <c r="D11" s="203" t="str">
        <f>CONCATENATE('参加申込(個人戦)'!I20,"・",'参加申込(個人戦)'!I21)</f>
        <v>・</v>
      </c>
      <c r="E11" s="203">
        <f>IF(ISERROR(C11),"",'参加申込(個人戦)'!B20)</f>
        <v>0</v>
      </c>
      <c r="F11" s="204"/>
    </row>
    <row r="12" spans="2:6" ht="13.5">
      <c r="B12" s="202">
        <f>'参加申込(個人戦)'!C22</f>
        <v>0</v>
      </c>
      <c r="C12" s="203" t="str">
        <f>CONCATENATE('参加申込(個人戦)'!$G22,"・",'参加申込(個人戦)'!$G23)</f>
        <v>・</v>
      </c>
      <c r="D12" s="203" t="str">
        <f>CONCATENATE('参加申込(個人戦)'!I22,"・",'参加申込(個人戦)'!I23)</f>
        <v>・</v>
      </c>
      <c r="E12" s="203">
        <f>IF(ISERROR(C12),"",'参加申込(個人戦)'!B22)</f>
        <v>0</v>
      </c>
      <c r="F12" s="204"/>
    </row>
    <row r="13" spans="2:6" ht="13.5">
      <c r="B13" s="202">
        <f>'参加申込(個人戦)'!C24</f>
        <v>0</v>
      </c>
      <c r="C13" s="203" t="str">
        <f>CONCATENATE('参加申込(個人戦)'!$G24,"・",'参加申込(個人戦)'!$G25)</f>
        <v>・</v>
      </c>
      <c r="D13" s="203" t="str">
        <f>CONCATENATE('参加申込(個人戦)'!I24,"・",'参加申込(個人戦)'!I25)</f>
        <v>・</v>
      </c>
      <c r="E13" s="203">
        <f>IF(ISERROR(C13),"",'参加申込(個人戦)'!B24)</f>
        <v>0</v>
      </c>
      <c r="F13" s="204"/>
    </row>
    <row r="14" spans="2:6" ht="13.5">
      <c r="B14" s="202">
        <f>'参加申込(個人戦)'!C26</f>
        <v>0</v>
      </c>
      <c r="C14" s="203" t="str">
        <f>CONCATENATE('参加申込(個人戦)'!$G26,"・",'参加申込(個人戦)'!$G27)</f>
        <v>・</v>
      </c>
      <c r="D14" s="203" t="str">
        <f>CONCATENATE('参加申込(個人戦)'!I26,"・",'参加申込(個人戦)'!I27)</f>
        <v>・</v>
      </c>
      <c r="E14" s="203">
        <f>IF(ISERROR(C14),"",'参加申込(個人戦)'!B26)</f>
        <v>0</v>
      </c>
      <c r="F14" s="204"/>
    </row>
    <row r="15" spans="2:6" ht="13.5">
      <c r="B15" s="202">
        <f>'参加申込(個人戦)'!C28</f>
        <v>0</v>
      </c>
      <c r="C15" s="203" t="str">
        <f>CONCATENATE('参加申込(個人戦)'!$G28,"・",'参加申込(個人戦)'!$G29)</f>
        <v>・</v>
      </c>
      <c r="D15" s="203" t="str">
        <f>CONCATENATE('参加申込(個人戦)'!I28,"・",'参加申込(個人戦)'!I29)</f>
        <v>・</v>
      </c>
      <c r="E15" s="203">
        <f>IF(ISERROR(C15),"",'参加申込(個人戦)'!B28)</f>
        <v>0</v>
      </c>
      <c r="F15" s="204"/>
    </row>
    <row r="16" spans="2:6" ht="13.5">
      <c r="B16" s="202">
        <f>'参加申込(個人戦)'!C30</f>
        <v>0</v>
      </c>
      <c r="C16" s="203" t="str">
        <f>CONCATENATE('参加申込(個人戦)'!$G30,"・",'参加申込(個人戦)'!$G31)</f>
        <v>・</v>
      </c>
      <c r="D16" s="203" t="str">
        <f>CONCATENATE('参加申込(個人戦)'!I30,"・",'参加申込(個人戦)'!I31)</f>
        <v>・</v>
      </c>
      <c r="E16" s="203">
        <f>IF(ISERROR(C16),"",'参加申込(個人戦)'!B30)</f>
        <v>0</v>
      </c>
      <c r="F16" s="204"/>
    </row>
    <row r="17" spans="2:6" ht="13.5">
      <c r="B17" s="202">
        <f>'参加申込(個人戦)'!C32</f>
        <v>0</v>
      </c>
      <c r="C17" s="203" t="str">
        <f>CONCATENATE('参加申込(個人戦)'!$G32,"・",'参加申込(個人戦)'!$G33)</f>
        <v>・</v>
      </c>
      <c r="D17" s="203" t="str">
        <f>CONCATENATE('参加申込(個人戦)'!I32,"・",'参加申込(個人戦)'!I33)</f>
        <v>・</v>
      </c>
      <c r="E17" s="203">
        <f>IF(ISERROR(C17),"",'参加申込(個人戦)'!B32)</f>
        <v>0</v>
      </c>
      <c r="F17" s="204"/>
    </row>
    <row r="18" spans="2:6" ht="13.5">
      <c r="B18" s="202">
        <f>'参加申込(個人戦)'!C34</f>
        <v>0</v>
      </c>
      <c r="C18" s="203" t="str">
        <f>CONCATENATE('参加申込(個人戦)'!$G34,"・",'参加申込(個人戦)'!$G35)</f>
        <v>・</v>
      </c>
      <c r="D18" s="203" t="str">
        <f>CONCATENATE('参加申込(個人戦)'!I34,"・",'参加申込(個人戦)'!I35)</f>
        <v>・</v>
      </c>
      <c r="E18" s="203">
        <f>IF(ISERROR(C18),"",'参加申込(個人戦)'!B34)</f>
        <v>0</v>
      </c>
      <c r="F18" s="204"/>
    </row>
    <row r="19" spans="2:6" ht="13.5">
      <c r="B19" s="202">
        <f>'参加申込(個人戦)'!C36</f>
        <v>0</v>
      </c>
      <c r="C19" s="203" t="str">
        <f>CONCATENATE('参加申込(個人戦)'!$G36,"・",'参加申込(個人戦)'!$G37)</f>
        <v>・</v>
      </c>
      <c r="D19" s="203" t="str">
        <f>CONCATENATE('参加申込(個人戦)'!I36,"・",'参加申込(個人戦)'!I37)</f>
        <v>・</v>
      </c>
      <c r="E19" s="203">
        <f>IF(ISERROR(C19),"",'参加申込(個人戦)'!B36)</f>
        <v>0</v>
      </c>
      <c r="F19" s="204"/>
    </row>
    <row r="20" spans="2:6" ht="13.5">
      <c r="B20" s="202">
        <f>'参加申込(個人戦)'!C38</f>
        <v>0</v>
      </c>
      <c r="C20" s="203" t="str">
        <f>CONCATENATE('参加申込(個人戦)'!$G38,"・",'参加申込(個人戦)'!$G39)</f>
        <v>・</v>
      </c>
      <c r="D20" s="203" t="str">
        <f>CONCATENATE('参加申込(個人戦)'!I38,"・",'参加申込(個人戦)'!I39)</f>
        <v>・</v>
      </c>
      <c r="E20" s="203">
        <f>IF(ISERROR(C20),"",'参加申込(個人戦)'!B38)</f>
        <v>0</v>
      </c>
      <c r="F20" s="204"/>
    </row>
    <row r="21" spans="2:6" ht="13.5">
      <c r="B21" s="202">
        <f>'参加申込(個人戦)'!C40</f>
        <v>0</v>
      </c>
      <c r="C21" s="203" t="str">
        <f>CONCATENATE('参加申込(個人戦)'!$G40,"・",'参加申込(個人戦)'!$G41)</f>
        <v>・</v>
      </c>
      <c r="D21" s="203" t="str">
        <f>CONCATENATE('参加申込(個人戦)'!I40,"・",'参加申込(個人戦)'!I41)</f>
        <v>・</v>
      </c>
      <c r="E21" s="203">
        <f>IF(ISERROR(C21),"",'参加申込(個人戦)'!B40)</f>
        <v>0</v>
      </c>
      <c r="F21" s="204"/>
    </row>
    <row r="22" spans="2:6" ht="13.5">
      <c r="B22" s="202">
        <f>'参加申込(個人戦)'!C44</f>
        <v>0</v>
      </c>
      <c r="C22" s="203" t="str">
        <f>CONCATENATE('参加申込(個人戦)'!$G42,"・",'参加申込(個人戦)'!$G43)</f>
        <v>・</v>
      </c>
      <c r="D22" s="203" t="str">
        <f>CONCATENATE('参加申込(個人戦)'!I42,"・",'参加申込(個人戦)'!I43)</f>
        <v>・</v>
      </c>
      <c r="E22" s="203">
        <f>IF(ISERROR(C22),"",'参加申込(個人戦)'!B42)</f>
        <v>0</v>
      </c>
      <c r="F22" s="204"/>
    </row>
    <row r="23" spans="2:6" ht="13.5">
      <c r="B23" s="202">
        <f>'参加申込(個人戦)'!C46</f>
        <v>0</v>
      </c>
      <c r="C23" s="203" t="str">
        <f>CONCATENATE('参加申込(個人戦)'!$G44,"・",'参加申込(個人戦)'!$G45)</f>
        <v>・</v>
      </c>
      <c r="D23" s="203" t="str">
        <f>CONCATENATE('参加申込(個人戦)'!I44,"・",'参加申込(個人戦)'!I45)</f>
        <v>・</v>
      </c>
      <c r="E23" s="203">
        <f>IF(ISERROR(C23),"",'参加申込(個人戦)'!B44)</f>
        <v>0</v>
      </c>
      <c r="F23" s="204"/>
    </row>
    <row r="24" spans="2:6" ht="14.25" thickBot="1">
      <c r="B24" s="205">
        <f>'参加申込(個人戦)'!C48</f>
        <v>0</v>
      </c>
      <c r="C24" s="206" t="str">
        <f>CONCATENATE('参加申込(個人戦)'!$G46,"・",'参加申込(個人戦)'!$G47)</f>
        <v>・</v>
      </c>
      <c r="D24" s="206" t="str">
        <f>CONCATENATE('参加申込(個人戦)'!I46,"・",'参加申込(個人戦)'!I47)</f>
        <v>・</v>
      </c>
      <c r="E24" s="206">
        <f>IF(ISERROR(C24),"",'参加申込(個人戦)'!B46)</f>
        <v>0</v>
      </c>
      <c r="F24" s="207"/>
    </row>
  </sheetData>
  <sheetProtection/>
  <mergeCells count="3">
    <mergeCell ref="C1:F1"/>
    <mergeCell ref="B3:F3"/>
    <mergeCell ref="C2:F2"/>
  </mergeCells>
  <conditionalFormatting sqref="B5:F24">
    <cfRule type="expression" priority="1" dxfId="11" stopIfTrue="1">
      <formula>ISERROR(B5)</formula>
    </cfRule>
  </conditionalFormatting>
  <printOptions/>
  <pageMargins left="0.75" right="0.75" top="1" bottom="1" header="0.512" footer="0.512"/>
  <pageSetup horizontalDpi="600" verticalDpi="600" orientation="portrait" paperSize="9" r:id="rId2"/>
  <picture r:id="rId1"/>
</worksheet>
</file>

<file path=xl/worksheets/sheet4.xml><?xml version="1.0" encoding="utf-8"?>
<worksheet xmlns="http://schemas.openxmlformats.org/spreadsheetml/2006/main" xmlns:r="http://schemas.openxmlformats.org/officeDocument/2006/relationships">
  <sheetPr codeName="Sheet4"/>
  <dimension ref="B1:F24"/>
  <sheetViews>
    <sheetView showGridLines="0" showRowColHeaders="0" showZeros="0" zoomScalePageLayoutView="0" workbookViewId="0" topLeftCell="A1">
      <selection activeCell="I22" sqref="I22"/>
    </sheetView>
  </sheetViews>
  <sheetFormatPr defaultColWidth="9.00390625" defaultRowHeight="13.5"/>
  <cols>
    <col min="1" max="1" width="9.00390625" style="104" customWidth="1"/>
    <col min="2" max="2" width="7.125" style="104" customWidth="1"/>
    <col min="3" max="3" width="3.50390625" style="104" customWidth="1"/>
    <col min="4" max="4" width="10.00390625" style="104" customWidth="1"/>
    <col min="5" max="5" width="6.25390625" style="104" customWidth="1"/>
    <col min="6" max="16384" width="9.00390625" style="104" customWidth="1"/>
  </cols>
  <sheetData>
    <row r="1" spans="2:6" ht="14.25" thickBot="1">
      <c r="B1" s="104" t="s">
        <v>1</v>
      </c>
      <c r="C1" s="213">
        <f>リスト!$C$4</f>
        <v>0</v>
      </c>
      <c r="D1" s="213"/>
      <c r="E1" s="213"/>
      <c r="F1" s="213"/>
    </row>
    <row r="2" spans="2:6" ht="15" thickBot="1" thickTop="1">
      <c r="B2" s="187" t="s">
        <v>104</v>
      </c>
      <c r="C2" s="232" t="str">
        <f>IF(ISBLANK('参加申込(団体戦)'!$G$2),"",('参加申込(団体戦)'!$G$2))</f>
        <v>高知県中学校ソフトテニス春季大会</v>
      </c>
      <c r="D2" s="232"/>
      <c r="E2" s="232"/>
      <c r="F2" s="233"/>
    </row>
    <row r="3" spans="2:6" ht="13.5">
      <c r="B3" s="229" t="s">
        <v>125</v>
      </c>
      <c r="C3" s="230"/>
      <c r="D3" s="230"/>
      <c r="E3" s="230"/>
      <c r="F3" s="231"/>
    </row>
    <row r="4" spans="2:6" ht="14.25" thickBot="1">
      <c r="B4" s="192" t="s">
        <v>0</v>
      </c>
      <c r="C4" s="193" t="s">
        <v>188</v>
      </c>
      <c r="D4" s="193" t="s">
        <v>170</v>
      </c>
      <c r="E4" s="193" t="s">
        <v>11</v>
      </c>
      <c r="F4" s="194"/>
    </row>
    <row r="5" spans="2:6" ht="14.25" thickTop="1">
      <c r="B5" s="225" t="str">
        <f>IF(ISBLANK('参加申込(団体戦)'!C8),"",'参加申込(団体戦)'!C8)</f>
        <v>１年生男子</v>
      </c>
      <c r="C5" s="227" t="str">
        <f>IF(ISBLANK('参加申込(団体戦)'!B8),"",'参加申込(団体戦)'!B8)</f>
        <v>A</v>
      </c>
      <c r="D5" s="197" t="str">
        <f>CONCATENATE('参加申込(団体戦)'!$G8,"・",'参加申込(団体戦)'!$G9)</f>
        <v>大石・黒石</v>
      </c>
      <c r="E5" s="197" t="str">
        <f>CONCATENATE('参加申込(団体戦)'!$I8,"・",'参加申込(団体戦)'!$I9)</f>
        <v>3・3</v>
      </c>
      <c r="F5" s="198"/>
    </row>
    <row r="6" spans="2:6" ht="13.5">
      <c r="B6" s="220"/>
      <c r="C6" s="223"/>
      <c r="D6" s="188" t="str">
        <f>CONCATENATE('参加申込(団体戦)'!$G10,"・",'参加申込(団体戦)'!$G11)</f>
        <v>・</v>
      </c>
      <c r="E6" s="188" t="str">
        <f>CONCATENATE('参加申込(団体戦)'!$I10,"・",'参加申込(団体戦)'!$I11)</f>
        <v>・</v>
      </c>
      <c r="F6" s="189"/>
    </row>
    <row r="7" spans="2:6" ht="13.5">
      <c r="B7" s="220"/>
      <c r="C7" s="223"/>
      <c r="D7" s="188" t="str">
        <f>CONCATENATE('参加申込(団体戦)'!$G12,"・",'参加申込(団体戦)'!$G13)</f>
        <v>・</v>
      </c>
      <c r="E7" s="188" t="str">
        <f>CONCATENATE('参加申込(団体戦)'!$I12,"・",'参加申込(団体戦)'!$I13)</f>
        <v>・</v>
      </c>
      <c r="F7" s="189"/>
    </row>
    <row r="8" spans="2:6" ht="14.25" thickBot="1">
      <c r="B8" s="226"/>
      <c r="C8" s="228"/>
      <c r="D8" s="199" t="str">
        <f>CONCATENATE('参加申込(団体戦)'!$G14,"・",'参加申込(団体戦)'!$G15)</f>
        <v>・</v>
      </c>
      <c r="E8" s="199" t="str">
        <f>CONCATENATE('参加申込(団体戦)'!$I14,"・",'参加申込(団体戦)'!$I15)</f>
        <v>・</v>
      </c>
      <c r="F8" s="200"/>
    </row>
    <row r="9" spans="2:6" ht="14.25" thickTop="1">
      <c r="B9" s="225">
        <f>IF(ISBLANK('参加申込(団体戦)'!C16),"",'参加申込(団体戦)'!C16)</f>
      </c>
      <c r="C9" s="227">
        <f>IF(ISBLANK('参加申込(団体戦)'!B16),"",'参加申込(団体戦)'!B16)</f>
      </c>
      <c r="D9" s="197" t="str">
        <f>CONCATENATE('参加申込(団体戦)'!$G16,"・",'参加申込(団体戦)'!$G17)</f>
        <v>・</v>
      </c>
      <c r="E9" s="197" t="str">
        <f>CONCATENATE('参加申込(団体戦)'!$I16,"・",'参加申込(団体戦)'!$I17)</f>
        <v>・</v>
      </c>
      <c r="F9" s="198"/>
    </row>
    <row r="10" spans="2:6" ht="13.5">
      <c r="B10" s="220"/>
      <c r="C10" s="223"/>
      <c r="D10" s="188" t="str">
        <f>CONCATENATE('参加申込(団体戦)'!$G18,"・",'参加申込(団体戦)'!$G19)</f>
        <v>・</v>
      </c>
      <c r="E10" s="188" t="str">
        <f>CONCATENATE('参加申込(団体戦)'!$I18,"・",'参加申込(団体戦)'!$I19)</f>
        <v>・</v>
      </c>
      <c r="F10" s="189"/>
    </row>
    <row r="11" spans="2:6" ht="13.5">
      <c r="B11" s="220"/>
      <c r="C11" s="223"/>
      <c r="D11" s="188" t="str">
        <f>CONCATENATE('参加申込(団体戦)'!$G20,"・",'参加申込(団体戦)'!$G21)</f>
        <v>・</v>
      </c>
      <c r="E11" s="188" t="str">
        <f>CONCATENATE('参加申込(団体戦)'!$I20,"・",'参加申込(団体戦)'!$I21)</f>
        <v>・</v>
      </c>
      <c r="F11" s="189"/>
    </row>
    <row r="12" spans="2:6" ht="14.25" thickBot="1">
      <c r="B12" s="226"/>
      <c r="C12" s="228"/>
      <c r="D12" s="199" t="str">
        <f>CONCATENATE('参加申込(団体戦)'!$G22,"・",'参加申込(団体戦)'!$G23)</f>
        <v>・</v>
      </c>
      <c r="E12" s="199" t="str">
        <f>CONCATENATE('参加申込(団体戦)'!$I22,"・",'参加申込(団体戦)'!$I23)</f>
        <v>・</v>
      </c>
      <c r="F12" s="200"/>
    </row>
    <row r="13" spans="2:6" ht="14.25" thickTop="1">
      <c r="B13" s="225">
        <f>IF(ISBLANK('参加申込(団体戦)'!C24),"",'参加申込(団体戦)'!C24)</f>
      </c>
      <c r="C13" s="227">
        <f>IF(ISBLANK('参加申込(団体戦)'!B24),"",'参加申込(団体戦)'!B24)</f>
      </c>
      <c r="D13" s="197" t="str">
        <f>CONCATENATE('参加申込(団体戦)'!$G24,"・",'参加申込(団体戦)'!$G25)</f>
        <v>・</v>
      </c>
      <c r="E13" s="197" t="str">
        <f>CONCATENATE('参加申込(団体戦)'!$I24,"・",'参加申込(団体戦)'!$I25)</f>
        <v>・</v>
      </c>
      <c r="F13" s="198"/>
    </row>
    <row r="14" spans="2:6" ht="13.5">
      <c r="B14" s="220"/>
      <c r="C14" s="223"/>
      <c r="D14" s="188" t="str">
        <f>CONCATENATE('参加申込(団体戦)'!$G26,"・",'参加申込(団体戦)'!$G27)</f>
        <v>・</v>
      </c>
      <c r="E14" s="188" t="str">
        <f>CONCATENATE('参加申込(団体戦)'!$I26,"・",'参加申込(団体戦)'!$I27)</f>
        <v>・</v>
      </c>
      <c r="F14" s="189"/>
    </row>
    <row r="15" spans="2:6" ht="13.5">
      <c r="B15" s="220"/>
      <c r="C15" s="223"/>
      <c r="D15" s="188" t="str">
        <f>CONCATENATE('参加申込(団体戦)'!$G28,"・",'参加申込(団体戦)'!$G29)</f>
        <v>・</v>
      </c>
      <c r="E15" s="188" t="str">
        <f>CONCATENATE('参加申込(団体戦)'!$I28,"・",'参加申込(団体戦)'!$I29)</f>
        <v>・</v>
      </c>
      <c r="F15" s="189"/>
    </row>
    <row r="16" spans="2:6" ht="14.25" thickBot="1">
      <c r="B16" s="226"/>
      <c r="C16" s="228"/>
      <c r="D16" s="199" t="str">
        <f>CONCATENATE('参加申込(団体戦)'!$G30,"・",'参加申込(団体戦)'!$G31)</f>
        <v>・</v>
      </c>
      <c r="E16" s="199" t="str">
        <f>CONCATENATE('参加申込(団体戦)'!$I30,"・",'参加申込(団体戦)'!$I31)</f>
        <v>・</v>
      </c>
      <c r="F16" s="200"/>
    </row>
    <row r="17" spans="2:6" ht="14.25" thickTop="1">
      <c r="B17" s="225">
        <f>IF(ISBLANK('参加申込(団体戦)'!C32),"",'参加申込(団体戦)'!C32)</f>
      </c>
      <c r="C17" s="227">
        <f>IF(ISBLANK('参加申込(団体戦)'!B32),"",'参加申込(団体戦)'!B32)</f>
      </c>
      <c r="D17" s="197" t="str">
        <f>CONCATENATE('参加申込(団体戦)'!$G32,"・",'参加申込(団体戦)'!$G33)</f>
        <v>・</v>
      </c>
      <c r="E17" s="197" t="str">
        <f>CONCATENATE('参加申込(団体戦)'!$I32,"・",'参加申込(団体戦)'!$I33)</f>
        <v>・</v>
      </c>
      <c r="F17" s="198"/>
    </row>
    <row r="18" spans="2:6" ht="13.5">
      <c r="B18" s="220"/>
      <c r="C18" s="223"/>
      <c r="D18" s="188" t="str">
        <f>CONCATENATE('参加申込(団体戦)'!$G34,"・",'参加申込(団体戦)'!$G35)</f>
        <v>・</v>
      </c>
      <c r="E18" s="188" t="str">
        <f>CONCATENATE('参加申込(団体戦)'!$I34,"・",'参加申込(団体戦)'!$I35)</f>
        <v>・</v>
      </c>
      <c r="F18" s="189"/>
    </row>
    <row r="19" spans="2:6" ht="13.5">
      <c r="B19" s="220"/>
      <c r="C19" s="223"/>
      <c r="D19" s="188" t="str">
        <f>CONCATENATE('参加申込(団体戦)'!$G36,"・",'参加申込(団体戦)'!$G37)</f>
        <v>・</v>
      </c>
      <c r="E19" s="188" t="str">
        <f>CONCATENATE('参加申込(団体戦)'!$I36,"・",'参加申込(団体戦)'!$I37)</f>
        <v>・</v>
      </c>
      <c r="F19" s="189"/>
    </row>
    <row r="20" spans="2:6" ht="14.25" thickBot="1">
      <c r="B20" s="226"/>
      <c r="C20" s="228"/>
      <c r="D20" s="199" t="str">
        <f>CONCATENATE('参加申込(団体戦)'!$G38,"・",'参加申込(団体戦)'!$G39)</f>
        <v>・</v>
      </c>
      <c r="E20" s="199" t="str">
        <f>CONCATENATE('参加申込(団体戦)'!$I38,"・",'参加申込(団体戦)'!$I39)</f>
        <v>・</v>
      </c>
      <c r="F20" s="200"/>
    </row>
    <row r="21" spans="2:6" ht="14.25" thickTop="1">
      <c r="B21" s="219">
        <f>IF(ISBLANK('参加申込(団体戦)'!C40),"",'参加申込(団体戦)'!C40)</f>
      </c>
      <c r="C21" s="222">
        <f>IF(ISBLANK('参加申込(団体戦)'!B40),"",'参加申込(団体戦)'!B40)</f>
      </c>
      <c r="D21" s="195" t="str">
        <f>CONCATENATE('参加申込(団体戦)'!$G40,"・",'参加申込(団体戦)'!$G41)</f>
        <v>・</v>
      </c>
      <c r="E21" s="195" t="str">
        <f>CONCATENATE('参加申込(団体戦)'!$I40,"・",'参加申込(団体戦)'!$I41)</f>
        <v>・</v>
      </c>
      <c r="F21" s="196"/>
    </row>
    <row r="22" spans="2:6" ht="13.5">
      <c r="B22" s="220"/>
      <c r="C22" s="223"/>
      <c r="D22" s="188" t="str">
        <f>CONCATENATE('参加申込(団体戦)'!$G42,"・",'参加申込(団体戦)'!$G43)</f>
        <v>・</v>
      </c>
      <c r="E22" s="188" t="str">
        <f>CONCATENATE('参加申込(団体戦)'!$I42,"・",'参加申込(団体戦)'!$I43)</f>
        <v>・</v>
      </c>
      <c r="F22" s="189"/>
    </row>
    <row r="23" spans="2:6" ht="13.5">
      <c r="B23" s="220"/>
      <c r="C23" s="223"/>
      <c r="D23" s="188" t="str">
        <f>CONCATENATE('参加申込(団体戦)'!$G44,"・",'参加申込(団体戦)'!$G45)</f>
        <v>・</v>
      </c>
      <c r="E23" s="188" t="str">
        <f>CONCATENATE('参加申込(団体戦)'!$I44,"・",'参加申込(団体戦)'!$I45)</f>
        <v>・</v>
      </c>
      <c r="F23" s="189"/>
    </row>
    <row r="24" spans="2:6" ht="14.25" thickBot="1">
      <c r="B24" s="221"/>
      <c r="C24" s="224"/>
      <c r="D24" s="190" t="str">
        <f>CONCATENATE('参加申込(団体戦)'!$G46,"・",'参加申込(団体戦)'!$G47)</f>
        <v>・</v>
      </c>
      <c r="E24" s="190" t="str">
        <f>CONCATENATE('参加申込(団体戦)'!$I46,"・",'参加申込(団体戦)'!$I47)</f>
        <v>・</v>
      </c>
      <c r="F24" s="191"/>
    </row>
  </sheetData>
  <sheetProtection/>
  <mergeCells count="13">
    <mergeCell ref="C1:F1"/>
    <mergeCell ref="B3:F3"/>
    <mergeCell ref="C2:F2"/>
    <mergeCell ref="C5:C8"/>
    <mergeCell ref="B5:B8"/>
    <mergeCell ref="B9:B12"/>
    <mergeCell ref="C9:C12"/>
    <mergeCell ref="B21:B24"/>
    <mergeCell ref="C21:C24"/>
    <mergeCell ref="B13:B16"/>
    <mergeCell ref="C13:C16"/>
    <mergeCell ref="B17:B20"/>
    <mergeCell ref="C17:C20"/>
  </mergeCells>
  <conditionalFormatting sqref="D5:E24">
    <cfRule type="expression" priority="1" dxfId="11" stopIfTrue="1">
      <formula>ISERROR(D5)</formula>
    </cfRule>
  </conditionalFormatting>
  <printOptions/>
  <pageMargins left="0.75" right="0.75" top="1" bottom="1" header="0.512" footer="0.512"/>
  <pageSetup horizontalDpi="600" verticalDpi="600" orientation="portrait" paperSize="9" r:id="rId2"/>
  <picture r:id="rId1"/>
</worksheet>
</file>

<file path=xl/worksheets/sheet5.xml><?xml version="1.0" encoding="utf-8"?>
<worksheet xmlns="http://schemas.openxmlformats.org/spreadsheetml/2006/main" xmlns:r="http://schemas.openxmlformats.org/officeDocument/2006/relationships">
  <sheetPr codeName="Sheet2"/>
  <dimension ref="A1:V99"/>
  <sheetViews>
    <sheetView showGridLines="0" showRowColHeaders="0" showZeros="0" zoomScalePageLayoutView="0" workbookViewId="0" topLeftCell="A1">
      <pane ySplit="8" topLeftCell="A9" activePane="bottomLeft" state="frozen"/>
      <selection pane="topLeft" activeCell="H19" sqref="H19"/>
      <selection pane="bottomLeft" activeCell="C9" sqref="C9"/>
    </sheetView>
  </sheetViews>
  <sheetFormatPr defaultColWidth="9.00390625" defaultRowHeight="15.75" customHeight="1"/>
  <cols>
    <col min="1" max="1" width="4.125" style="76" customWidth="1"/>
    <col min="2" max="2" width="3.875" style="76" customWidth="1"/>
    <col min="3" max="6" width="13.00390625" style="76" customWidth="1"/>
    <col min="7" max="7" width="4.375" style="77" customWidth="1"/>
    <col min="8" max="10" width="4.375" style="76" customWidth="1"/>
    <col min="11" max="11" width="1.75390625" style="92" customWidth="1"/>
    <col min="12" max="12" width="2.00390625" style="76" customWidth="1"/>
    <col min="13" max="13" width="4.75390625" style="76" customWidth="1"/>
    <col min="14" max="14" width="4.75390625" style="78" customWidth="1"/>
    <col min="15" max="15" width="4.75390625" style="76" customWidth="1"/>
    <col min="16" max="16" width="4.75390625" style="78" customWidth="1"/>
    <col min="17" max="17" width="4.75390625" style="76" customWidth="1"/>
    <col min="18" max="18" width="2.00390625" style="79" customWidth="1"/>
    <col min="19" max="19" width="2.375" style="77" customWidth="1"/>
    <col min="20" max="20" width="6.625" style="79" customWidth="1"/>
    <col min="21" max="21" width="2.375" style="77" customWidth="1"/>
    <col min="22" max="22" width="6.625" style="79" customWidth="1"/>
    <col min="23" max="23" width="3.625" style="76" customWidth="1"/>
    <col min="24" max="25" width="10.50390625" style="76" customWidth="1"/>
    <col min="26" max="26" width="3.625" style="76" customWidth="1"/>
    <col min="27" max="28" width="10.50390625" style="76" customWidth="1"/>
    <col min="29" max="16384" width="9.00390625" style="76" customWidth="1"/>
  </cols>
  <sheetData>
    <row r="1" spans="12:18" ht="15.75" customHeight="1" thickBot="1" thickTop="1">
      <c r="L1" s="264" t="s">
        <v>167</v>
      </c>
      <c r="M1" s="265"/>
      <c r="N1" s="265"/>
      <c r="O1" s="265"/>
      <c r="P1" s="265"/>
      <c r="Q1" s="265"/>
      <c r="R1" s="266"/>
    </row>
    <row r="2" spans="2:18" ht="15.75" customHeight="1">
      <c r="B2" s="267" t="s">
        <v>123</v>
      </c>
      <c r="C2" s="268"/>
      <c r="D2" s="250">
        <f>リスト!C4</f>
        <v>0</v>
      </c>
      <c r="E2" s="251"/>
      <c r="F2" s="252"/>
      <c r="G2" s="271" t="s">
        <v>126</v>
      </c>
      <c r="H2" s="272"/>
      <c r="I2" s="87">
        <f>COUNTA(C10:C99)</f>
        <v>4</v>
      </c>
      <c r="J2" s="88" t="s">
        <v>15</v>
      </c>
      <c r="K2" s="93"/>
      <c r="L2" s="179"/>
      <c r="M2" s="91"/>
      <c r="N2" s="91"/>
      <c r="O2" s="91"/>
      <c r="P2" s="91"/>
      <c r="Q2" s="91"/>
      <c r="R2" s="180"/>
    </row>
    <row r="3" spans="2:18" ht="15.75" customHeight="1">
      <c r="B3" s="269" t="s">
        <v>127</v>
      </c>
      <c r="C3" s="270"/>
      <c r="D3" s="253" t="str">
        <f>CONCATENATE("〒",リスト!C7,"－",リスト!C8)</f>
        <v>〒－</v>
      </c>
      <c r="E3" s="254"/>
      <c r="F3" s="255">
        <f>リスト!C9</f>
        <v>0</v>
      </c>
      <c r="G3" s="256"/>
      <c r="H3" s="256"/>
      <c r="I3" s="256"/>
      <c r="J3" s="257"/>
      <c r="K3" s="94"/>
      <c r="L3" s="179"/>
      <c r="M3" s="91"/>
      <c r="N3" s="91"/>
      <c r="O3" s="91"/>
      <c r="P3" s="91"/>
      <c r="Q3" s="91"/>
      <c r="R3" s="180"/>
    </row>
    <row r="4" spans="2:18" ht="15.75" customHeight="1">
      <c r="B4" s="269" t="s">
        <v>128</v>
      </c>
      <c r="C4" s="270"/>
      <c r="D4" s="258" t="str">
        <f>CONCATENATE(リスト!C10,"－",リスト!C11,"－",リスト!C12)</f>
        <v>－－</v>
      </c>
      <c r="E4" s="258"/>
      <c r="F4" s="89" t="s">
        <v>129</v>
      </c>
      <c r="G4" s="258" t="str">
        <f>CONCATENATE(リスト!C13,"－",リスト!C14,"－",リスト!C15)</f>
        <v>－－</v>
      </c>
      <c r="H4" s="258"/>
      <c r="I4" s="258" t="e">
        <f>CONCATENATE(リスト!#REF!,"－",リスト!#REF!,"－",リスト!#REF!)</f>
        <v>#REF!</v>
      </c>
      <c r="J4" s="259"/>
      <c r="K4" s="93"/>
      <c r="L4" s="179"/>
      <c r="M4" s="91"/>
      <c r="N4" s="91"/>
      <c r="O4" s="91"/>
      <c r="P4" s="91"/>
      <c r="Q4" s="91"/>
      <c r="R4" s="180"/>
    </row>
    <row r="5" spans="2:22" ht="15.75" customHeight="1" thickBot="1">
      <c r="B5" s="273" t="s">
        <v>130</v>
      </c>
      <c r="C5" s="274"/>
      <c r="D5" s="260">
        <f>リスト!C6</f>
        <v>0</v>
      </c>
      <c r="E5" s="261"/>
      <c r="F5" s="90" t="s">
        <v>131</v>
      </c>
      <c r="G5" s="260">
        <f>リスト!C17</f>
        <v>0</v>
      </c>
      <c r="H5" s="262"/>
      <c r="I5" s="262">
        <f>リスト!H6</f>
        <v>0</v>
      </c>
      <c r="J5" s="263"/>
      <c r="K5" s="95"/>
      <c r="L5" s="179"/>
      <c r="M5" s="91"/>
      <c r="N5" s="91"/>
      <c r="O5" s="91"/>
      <c r="P5" s="91"/>
      <c r="Q5" s="91"/>
      <c r="R5" s="181"/>
      <c r="S5" s="76"/>
      <c r="T5" s="76"/>
      <c r="U5" s="76"/>
      <c r="V5" s="76"/>
    </row>
    <row r="6" spans="12:18" ht="15.75" customHeight="1">
      <c r="L6" s="179"/>
      <c r="M6" s="91"/>
      <c r="N6" s="91"/>
      <c r="O6" s="91"/>
      <c r="P6" s="91"/>
      <c r="Q6" s="91"/>
      <c r="R6" s="180"/>
    </row>
    <row r="7" spans="2:18" s="80" customFormat="1" ht="15.75" customHeight="1">
      <c r="B7" s="238" t="s">
        <v>10</v>
      </c>
      <c r="C7" s="240" t="s">
        <v>132</v>
      </c>
      <c r="D7" s="240"/>
      <c r="E7" s="240" t="s">
        <v>133</v>
      </c>
      <c r="F7" s="240"/>
      <c r="G7" s="249" t="s">
        <v>150</v>
      </c>
      <c r="H7" s="249"/>
      <c r="I7" s="249" t="s">
        <v>151</v>
      </c>
      <c r="J7" s="249"/>
      <c r="K7" s="96"/>
      <c r="L7" s="179"/>
      <c r="M7" s="91"/>
      <c r="N7" s="91"/>
      <c r="O7" s="91"/>
      <c r="P7" s="98"/>
      <c r="Q7" s="98"/>
      <c r="R7" s="182"/>
    </row>
    <row r="8" spans="2:18" s="77" customFormat="1" ht="15.75" customHeight="1" thickBot="1">
      <c r="B8" s="239"/>
      <c r="C8" s="81" t="s">
        <v>14</v>
      </c>
      <c r="D8" s="81" t="s">
        <v>15</v>
      </c>
      <c r="E8" s="81" t="s">
        <v>14</v>
      </c>
      <c r="F8" s="81" t="s">
        <v>15</v>
      </c>
      <c r="G8" s="249"/>
      <c r="H8" s="249"/>
      <c r="I8" s="249"/>
      <c r="J8" s="249"/>
      <c r="K8" s="96"/>
      <c r="L8" s="183"/>
      <c r="M8" s="184"/>
      <c r="N8" s="184"/>
      <c r="O8" s="184"/>
      <c r="P8" s="185"/>
      <c r="Q8" s="185"/>
      <c r="R8" s="186"/>
    </row>
    <row r="9" spans="1:14" s="77" customFormat="1" ht="15.75" customHeight="1" hidden="1">
      <c r="A9" s="110"/>
      <c r="B9" s="105"/>
      <c r="C9" s="106" t="s">
        <v>169</v>
      </c>
      <c r="D9" s="106"/>
      <c r="E9" s="106"/>
      <c r="F9" s="106"/>
      <c r="G9" s="107"/>
      <c r="H9" s="108"/>
      <c r="I9" s="107"/>
      <c r="J9" s="108"/>
      <c r="K9" s="96"/>
      <c r="L9" s="109"/>
      <c r="M9" s="109"/>
      <c r="N9" s="109"/>
    </row>
    <row r="10" spans="1:22" ht="18.75" customHeight="1" thickTop="1">
      <c r="A10" s="111">
        <f>IF(ISBLANK(C10),"",COUNTA($C$9:$C10))</f>
        <v>2</v>
      </c>
      <c r="B10" s="99">
        <f>IF(ISBLANK(C10),"",COUNTA(C10))</f>
        <v>1</v>
      </c>
      <c r="C10" s="82" t="s">
        <v>172</v>
      </c>
      <c r="D10" s="82" t="s">
        <v>173</v>
      </c>
      <c r="E10" s="82" t="s">
        <v>174</v>
      </c>
      <c r="F10" s="82" t="s">
        <v>175</v>
      </c>
      <c r="G10" s="241" t="s">
        <v>152</v>
      </c>
      <c r="H10" s="242"/>
      <c r="I10" s="243">
        <v>3</v>
      </c>
      <c r="J10" s="244"/>
      <c r="K10" s="97"/>
      <c r="N10" s="76"/>
      <c r="P10" s="76"/>
      <c r="R10" s="76"/>
      <c r="S10" s="76"/>
      <c r="T10" s="76"/>
      <c r="U10" s="76"/>
      <c r="V10" s="76"/>
    </row>
    <row r="11" spans="1:22" ht="18.75" customHeight="1">
      <c r="A11" s="111">
        <f>IF(ISBLANK(C11),"",COUNTA($C$9:$C11))</f>
        <v>3</v>
      </c>
      <c r="B11" s="100">
        <f>IF(ISBLANK(C11),"",COUNTA($C$10:C11))</f>
        <v>2</v>
      </c>
      <c r="C11" s="83" t="s">
        <v>176</v>
      </c>
      <c r="D11" s="83" t="s">
        <v>177</v>
      </c>
      <c r="E11" s="83" t="s">
        <v>178</v>
      </c>
      <c r="F11" s="83" t="s">
        <v>179</v>
      </c>
      <c r="G11" s="234" t="s">
        <v>152</v>
      </c>
      <c r="H11" s="235"/>
      <c r="I11" s="236">
        <v>3</v>
      </c>
      <c r="J11" s="237"/>
      <c r="K11" s="97"/>
      <c r="N11" s="76"/>
      <c r="P11" s="76"/>
      <c r="R11" s="76"/>
      <c r="S11" s="76"/>
      <c r="T11" s="76"/>
      <c r="U11" s="76"/>
      <c r="V11" s="76"/>
    </row>
    <row r="12" spans="1:22" ht="18.75" customHeight="1">
      <c r="A12" s="111">
        <f>IF(ISBLANK(C12),"",COUNTA($C$9:$C12))</f>
        <v>4</v>
      </c>
      <c r="B12" s="100">
        <f>IF(ISBLANK(C12),"",COUNTA($C$10:C12))</f>
        <v>3</v>
      </c>
      <c r="C12" s="83" t="s">
        <v>180</v>
      </c>
      <c r="D12" s="83" t="s">
        <v>181</v>
      </c>
      <c r="E12" s="83" t="s">
        <v>182</v>
      </c>
      <c r="F12" s="83" t="s">
        <v>183</v>
      </c>
      <c r="G12" s="234" t="s">
        <v>152</v>
      </c>
      <c r="H12" s="235"/>
      <c r="I12" s="236">
        <v>1</v>
      </c>
      <c r="J12" s="237"/>
      <c r="K12" s="97"/>
      <c r="N12" s="76"/>
      <c r="P12" s="76"/>
      <c r="R12" s="76"/>
      <c r="S12" s="76"/>
      <c r="T12" s="76"/>
      <c r="U12" s="76"/>
      <c r="V12" s="76"/>
    </row>
    <row r="13" spans="1:22" ht="18.75" customHeight="1">
      <c r="A13" s="111">
        <f>IF(ISBLANK(C13),"",COUNTA($C$9:$C13))</f>
        <v>5</v>
      </c>
      <c r="B13" s="100">
        <f>IF(ISBLANK(C13),"",COUNTA($C$10:C13))</f>
        <v>4</v>
      </c>
      <c r="C13" s="83" t="s">
        <v>184</v>
      </c>
      <c r="D13" s="83" t="s">
        <v>185</v>
      </c>
      <c r="E13" s="83" t="s">
        <v>186</v>
      </c>
      <c r="F13" s="83" t="s">
        <v>187</v>
      </c>
      <c r="G13" s="234" t="s">
        <v>152</v>
      </c>
      <c r="H13" s="235"/>
      <c r="I13" s="236">
        <v>2</v>
      </c>
      <c r="J13" s="237"/>
      <c r="K13" s="97"/>
      <c r="N13" s="76"/>
      <c r="P13" s="76"/>
      <c r="R13" s="76"/>
      <c r="S13" s="76"/>
      <c r="T13" s="76"/>
      <c r="U13" s="76"/>
      <c r="V13" s="76"/>
    </row>
    <row r="14" spans="1:22" ht="18.75" customHeight="1">
      <c r="A14" s="111">
        <f>IF(ISBLANK(C14),"",COUNTA($C$9:$C14))</f>
      </c>
      <c r="B14" s="101">
        <f>IF(ISBLANK(C14),"",COUNTA($C$10:C14))</f>
      </c>
      <c r="C14" s="83"/>
      <c r="D14" s="83"/>
      <c r="E14" s="83"/>
      <c r="F14" s="83"/>
      <c r="G14" s="245"/>
      <c r="H14" s="246"/>
      <c r="I14" s="247"/>
      <c r="J14" s="248"/>
      <c r="K14" s="97"/>
      <c r="N14" s="76"/>
      <c r="P14" s="76"/>
      <c r="R14" s="76"/>
      <c r="S14" s="76"/>
      <c r="T14" s="76"/>
      <c r="U14" s="76"/>
      <c r="V14" s="76"/>
    </row>
    <row r="15" spans="1:22" ht="18.75" customHeight="1">
      <c r="A15" s="111">
        <f>IF(ISBLANK(C15),"",COUNTA($C$9:$C15))</f>
      </c>
      <c r="B15" s="102">
        <f>IF(ISBLANK(C15),"",COUNTA($C$10:C15))</f>
      </c>
      <c r="C15" s="85"/>
      <c r="D15" s="85"/>
      <c r="E15" s="85"/>
      <c r="F15" s="85"/>
      <c r="G15" s="241"/>
      <c r="H15" s="242"/>
      <c r="I15" s="243"/>
      <c r="J15" s="244"/>
      <c r="K15" s="97"/>
      <c r="N15" s="76"/>
      <c r="P15" s="76"/>
      <c r="R15" s="76"/>
      <c r="S15" s="76"/>
      <c r="T15" s="76"/>
      <c r="U15" s="76"/>
      <c r="V15" s="76"/>
    </row>
    <row r="16" spans="1:22" ht="18.75" customHeight="1">
      <c r="A16" s="111">
        <f>IF(ISBLANK(C16),"",COUNTA($C$9:$C16))</f>
      </c>
      <c r="B16" s="100">
        <f>IF(ISBLANK(C16),"",COUNTA($C$10:C16))</f>
      </c>
      <c r="C16" s="83"/>
      <c r="D16" s="83"/>
      <c r="E16" s="83"/>
      <c r="F16" s="83"/>
      <c r="G16" s="234"/>
      <c r="H16" s="235"/>
      <c r="I16" s="236"/>
      <c r="J16" s="237"/>
      <c r="K16" s="97"/>
      <c r="N16" s="76"/>
      <c r="P16" s="76"/>
      <c r="R16" s="76"/>
      <c r="S16" s="76"/>
      <c r="T16" s="76"/>
      <c r="U16" s="76"/>
      <c r="V16" s="76"/>
    </row>
    <row r="17" spans="1:22" ht="18.75" customHeight="1">
      <c r="A17" s="111">
        <f>IF(ISBLANK(C17),"",COUNTA($C$9:$C17))</f>
      </c>
      <c r="B17" s="100">
        <f>IF(ISBLANK(C17),"",COUNTA($C$10:C17))</f>
      </c>
      <c r="C17" s="83"/>
      <c r="D17" s="83"/>
      <c r="E17" s="83"/>
      <c r="F17" s="83"/>
      <c r="G17" s="234"/>
      <c r="H17" s="235"/>
      <c r="I17" s="236"/>
      <c r="J17" s="237"/>
      <c r="K17" s="97"/>
      <c r="N17" s="76"/>
      <c r="P17" s="76"/>
      <c r="R17" s="76"/>
      <c r="S17" s="76"/>
      <c r="T17" s="76"/>
      <c r="U17" s="76"/>
      <c r="V17" s="76"/>
    </row>
    <row r="18" spans="1:22" ht="18.75" customHeight="1">
      <c r="A18" s="111">
        <f>IF(ISBLANK(C18),"",COUNTA($C$9:$C18))</f>
      </c>
      <c r="B18" s="100">
        <f>IF(ISBLANK(C18),"",COUNTA($C$10:C18))</f>
      </c>
      <c r="C18" s="83"/>
      <c r="D18" s="83"/>
      <c r="E18" s="83"/>
      <c r="F18" s="83"/>
      <c r="G18" s="234"/>
      <c r="H18" s="235"/>
      <c r="I18" s="236"/>
      <c r="J18" s="237"/>
      <c r="K18" s="97"/>
      <c r="N18" s="76"/>
      <c r="P18" s="76"/>
      <c r="R18" s="76"/>
      <c r="S18" s="76"/>
      <c r="T18" s="76"/>
      <c r="U18" s="76"/>
      <c r="V18" s="76"/>
    </row>
    <row r="19" spans="1:22" ht="18.75" customHeight="1">
      <c r="A19" s="111">
        <f>IF(ISBLANK(C19),"",COUNTA($C$9:$C19))</f>
      </c>
      <c r="B19" s="101">
        <f>IF(ISBLANK(C19),"",COUNTA($C$10:C19))</f>
      </c>
      <c r="C19" s="84"/>
      <c r="D19" s="84"/>
      <c r="E19" s="84"/>
      <c r="F19" s="84"/>
      <c r="G19" s="245"/>
      <c r="H19" s="246"/>
      <c r="I19" s="247"/>
      <c r="J19" s="248"/>
      <c r="K19" s="97"/>
      <c r="N19" s="76"/>
      <c r="P19" s="76"/>
      <c r="R19" s="76"/>
      <c r="S19" s="76"/>
      <c r="T19" s="76"/>
      <c r="U19" s="76"/>
      <c r="V19" s="76"/>
    </row>
    <row r="20" spans="1:22" ht="18.75" customHeight="1">
      <c r="A20" s="111">
        <f>IF(ISBLANK(C20),"",COUNTA($C$9:$C20))</f>
      </c>
      <c r="B20" s="102">
        <f>IF(ISBLANK(C20),"",COUNTA($C$10:C20))</f>
      </c>
      <c r="C20" s="85"/>
      <c r="D20" s="85"/>
      <c r="E20" s="85"/>
      <c r="F20" s="85"/>
      <c r="G20" s="241"/>
      <c r="H20" s="242"/>
      <c r="I20" s="243"/>
      <c r="J20" s="244"/>
      <c r="K20" s="97"/>
      <c r="N20" s="76"/>
      <c r="P20" s="76"/>
      <c r="R20" s="76"/>
      <c r="S20" s="76"/>
      <c r="T20" s="76"/>
      <c r="U20" s="76"/>
      <c r="V20" s="76"/>
    </row>
    <row r="21" spans="1:22" ht="18.75" customHeight="1">
      <c r="A21" s="111">
        <f>IF(ISBLANK(C21),"",COUNTA($C$9:$C21))</f>
      </c>
      <c r="B21" s="100">
        <f>IF(ISBLANK(C21),"",COUNTA($C$10:C21))</f>
      </c>
      <c r="C21" s="83"/>
      <c r="D21" s="83"/>
      <c r="E21" s="83"/>
      <c r="F21" s="83"/>
      <c r="G21" s="234"/>
      <c r="H21" s="235"/>
      <c r="I21" s="236"/>
      <c r="J21" s="237"/>
      <c r="K21" s="97"/>
      <c r="N21" s="76"/>
      <c r="P21" s="76"/>
      <c r="R21" s="76"/>
      <c r="S21" s="76"/>
      <c r="T21" s="76"/>
      <c r="U21" s="76"/>
      <c r="V21" s="76"/>
    </row>
    <row r="22" spans="1:22" ht="18.75" customHeight="1">
      <c r="A22" s="111">
        <f>IF(ISBLANK(C22),"",COUNTA($C$9:$C22))</f>
      </c>
      <c r="B22" s="100">
        <f>IF(ISBLANK(C22),"",COUNTA($C$10:C22))</f>
      </c>
      <c r="C22" s="83"/>
      <c r="D22" s="83"/>
      <c r="E22" s="83"/>
      <c r="F22" s="83"/>
      <c r="G22" s="234"/>
      <c r="H22" s="235"/>
      <c r="I22" s="236"/>
      <c r="J22" s="237"/>
      <c r="K22" s="97"/>
      <c r="N22" s="76"/>
      <c r="P22" s="76"/>
      <c r="R22" s="76"/>
      <c r="S22" s="76"/>
      <c r="T22" s="76"/>
      <c r="U22" s="76"/>
      <c r="V22" s="76"/>
    </row>
    <row r="23" spans="1:22" ht="18.75" customHeight="1">
      <c r="A23" s="111">
        <f>IF(ISBLANK(C23),"",COUNTA($C$9:$C23))</f>
      </c>
      <c r="B23" s="100">
        <f>IF(ISBLANK(C23),"",COUNTA($C$10:C23))</f>
      </c>
      <c r="C23" s="83"/>
      <c r="D23" s="83"/>
      <c r="E23" s="83"/>
      <c r="F23" s="83"/>
      <c r="G23" s="234"/>
      <c r="H23" s="235"/>
      <c r="I23" s="236"/>
      <c r="J23" s="237"/>
      <c r="K23" s="97"/>
      <c r="N23" s="76"/>
      <c r="P23" s="76"/>
      <c r="R23" s="76"/>
      <c r="S23" s="76"/>
      <c r="T23" s="76"/>
      <c r="U23" s="76"/>
      <c r="V23" s="76"/>
    </row>
    <row r="24" spans="1:22" ht="18.75" customHeight="1">
      <c r="A24" s="111">
        <f>IF(ISBLANK(C24),"",COUNTA($C$9:$C24))</f>
      </c>
      <c r="B24" s="101">
        <f>IF(ISBLANK(C24),"",COUNTA($C$10:C24))</f>
      </c>
      <c r="C24" s="84"/>
      <c r="D24" s="84"/>
      <c r="E24" s="84"/>
      <c r="F24" s="84"/>
      <c r="G24" s="245"/>
      <c r="H24" s="246"/>
      <c r="I24" s="247"/>
      <c r="J24" s="248"/>
      <c r="K24" s="97"/>
      <c r="N24" s="76"/>
      <c r="P24" s="76"/>
      <c r="R24" s="76"/>
      <c r="S24" s="76"/>
      <c r="T24" s="76"/>
      <c r="U24" s="76"/>
      <c r="V24" s="76"/>
    </row>
    <row r="25" spans="1:22" ht="18.75" customHeight="1">
      <c r="A25" s="111">
        <f>IF(ISBLANK(C25),"",COUNTA($C$9:$C25))</f>
      </c>
      <c r="B25" s="102">
        <f>IF(ISBLANK(C25),"",COUNTA($C$10:C25))</f>
      </c>
      <c r="C25" s="85"/>
      <c r="D25" s="85"/>
      <c r="E25" s="85"/>
      <c r="F25" s="85"/>
      <c r="G25" s="241"/>
      <c r="H25" s="242"/>
      <c r="I25" s="243"/>
      <c r="J25" s="244"/>
      <c r="K25" s="97"/>
      <c r="N25" s="76"/>
      <c r="P25" s="76"/>
      <c r="R25" s="76"/>
      <c r="S25" s="76"/>
      <c r="T25" s="76"/>
      <c r="U25" s="76"/>
      <c r="V25" s="76"/>
    </row>
    <row r="26" spans="1:22" ht="18.75" customHeight="1">
      <c r="A26" s="111">
        <f>IF(ISBLANK(C26),"",COUNTA($C$9:$C26))</f>
      </c>
      <c r="B26" s="100">
        <f>IF(ISBLANK(C26),"",COUNTA($C$10:C26))</f>
      </c>
      <c r="C26" s="83"/>
      <c r="D26" s="83"/>
      <c r="E26" s="83"/>
      <c r="F26" s="83"/>
      <c r="G26" s="234"/>
      <c r="H26" s="235"/>
      <c r="I26" s="236"/>
      <c r="J26" s="237"/>
      <c r="K26" s="97"/>
      <c r="N26" s="76"/>
      <c r="P26" s="76"/>
      <c r="R26" s="76"/>
      <c r="S26" s="76"/>
      <c r="T26" s="76"/>
      <c r="U26" s="76"/>
      <c r="V26" s="76"/>
    </row>
    <row r="27" spans="1:22" ht="18.75" customHeight="1">
      <c r="A27" s="111">
        <f>IF(ISBLANK(C27),"",COUNTA($C$9:$C27))</f>
      </c>
      <c r="B27" s="100">
        <f>IF(ISBLANK(C27),"",COUNTA($C$10:C27))</f>
      </c>
      <c r="C27" s="83"/>
      <c r="D27" s="83"/>
      <c r="E27" s="83"/>
      <c r="F27" s="83"/>
      <c r="G27" s="234"/>
      <c r="H27" s="235"/>
      <c r="I27" s="236"/>
      <c r="J27" s="237"/>
      <c r="K27" s="97"/>
      <c r="N27" s="76"/>
      <c r="P27" s="76"/>
      <c r="R27" s="76"/>
      <c r="S27" s="76"/>
      <c r="T27" s="76"/>
      <c r="U27" s="76"/>
      <c r="V27" s="76"/>
    </row>
    <row r="28" spans="1:22" ht="18.75" customHeight="1">
      <c r="A28" s="111">
        <f>IF(ISBLANK(C28),"",COUNTA($C$9:$C28))</f>
      </c>
      <c r="B28" s="100">
        <f>IF(ISBLANK(C28),"",COUNTA($C$10:C28))</f>
      </c>
      <c r="C28" s="83"/>
      <c r="D28" s="83"/>
      <c r="E28" s="83"/>
      <c r="F28" s="83"/>
      <c r="G28" s="234"/>
      <c r="H28" s="235"/>
      <c r="I28" s="236"/>
      <c r="J28" s="237"/>
      <c r="K28" s="97"/>
      <c r="N28" s="76"/>
      <c r="P28" s="76"/>
      <c r="R28" s="76"/>
      <c r="S28" s="76"/>
      <c r="T28" s="76"/>
      <c r="U28" s="76"/>
      <c r="V28" s="76"/>
    </row>
    <row r="29" spans="1:22" ht="18.75" customHeight="1">
      <c r="A29" s="111">
        <f>IF(ISBLANK(C29),"",COUNTA($C$9:$C29))</f>
      </c>
      <c r="B29" s="101">
        <f>IF(ISBLANK(C29),"",COUNTA($C$10:C29))</f>
      </c>
      <c r="C29" s="84"/>
      <c r="D29" s="84"/>
      <c r="E29" s="84"/>
      <c r="F29" s="84"/>
      <c r="G29" s="245"/>
      <c r="H29" s="246"/>
      <c r="I29" s="247"/>
      <c r="J29" s="248"/>
      <c r="K29" s="97"/>
      <c r="N29" s="76"/>
      <c r="P29" s="76"/>
      <c r="R29" s="76"/>
      <c r="S29" s="76"/>
      <c r="T29" s="76"/>
      <c r="U29" s="76"/>
      <c r="V29" s="76"/>
    </row>
    <row r="30" spans="1:22" ht="18.75" customHeight="1">
      <c r="A30" s="111">
        <f>IF(ISBLANK(C30),"",COUNTA($C$9:$C30))</f>
      </c>
      <c r="B30" s="102">
        <f>IF(ISBLANK(C30),"",COUNTA($C$10:C30))</f>
      </c>
      <c r="C30" s="85"/>
      <c r="D30" s="85"/>
      <c r="E30" s="85"/>
      <c r="F30" s="85"/>
      <c r="G30" s="241"/>
      <c r="H30" s="242"/>
      <c r="I30" s="243"/>
      <c r="J30" s="244"/>
      <c r="K30" s="97"/>
      <c r="N30" s="76"/>
      <c r="P30" s="76"/>
      <c r="R30" s="76"/>
      <c r="S30" s="76"/>
      <c r="T30" s="76"/>
      <c r="U30" s="76"/>
      <c r="V30" s="76"/>
    </row>
    <row r="31" spans="1:22" ht="18.75" customHeight="1">
      <c r="A31" s="111">
        <f>IF(ISBLANK(C31),"",COUNTA($C$9:$C31))</f>
      </c>
      <c r="B31" s="100">
        <f>IF(ISBLANK(C31),"",COUNTA($C$10:C31))</f>
      </c>
      <c r="C31" s="83"/>
      <c r="D31" s="83"/>
      <c r="E31" s="83"/>
      <c r="F31" s="83"/>
      <c r="G31" s="234"/>
      <c r="H31" s="235"/>
      <c r="I31" s="236"/>
      <c r="J31" s="237"/>
      <c r="K31" s="97"/>
      <c r="N31" s="76"/>
      <c r="P31" s="76"/>
      <c r="R31" s="76"/>
      <c r="S31" s="76"/>
      <c r="T31" s="76"/>
      <c r="U31" s="76"/>
      <c r="V31" s="76"/>
    </row>
    <row r="32" spans="1:22" ht="18.75" customHeight="1">
      <c r="A32" s="111">
        <f>IF(ISBLANK(C32),"",COUNTA($C$9:$C32))</f>
      </c>
      <c r="B32" s="100">
        <f>IF(ISBLANK(C32),"",COUNTA($C$10:C32))</f>
      </c>
      <c r="C32" s="83"/>
      <c r="D32" s="83"/>
      <c r="E32" s="83"/>
      <c r="F32" s="83"/>
      <c r="G32" s="234"/>
      <c r="H32" s="235"/>
      <c r="I32" s="236"/>
      <c r="J32" s="237"/>
      <c r="K32" s="97"/>
      <c r="N32" s="76"/>
      <c r="P32" s="76"/>
      <c r="R32" s="76"/>
      <c r="S32" s="76"/>
      <c r="T32" s="76"/>
      <c r="U32" s="76"/>
      <c r="V32" s="76"/>
    </row>
    <row r="33" spans="1:22" ht="18.75" customHeight="1">
      <c r="A33" s="111">
        <f>IF(ISBLANK(C33),"",COUNTA($C$9:$C33))</f>
      </c>
      <c r="B33" s="100">
        <f>IF(ISBLANK(C33),"",COUNTA($C$10:C33))</f>
      </c>
      <c r="C33" s="83"/>
      <c r="D33" s="83"/>
      <c r="E33" s="83"/>
      <c r="F33" s="83"/>
      <c r="G33" s="234"/>
      <c r="H33" s="235"/>
      <c r="I33" s="236"/>
      <c r="J33" s="237"/>
      <c r="K33" s="97"/>
      <c r="N33" s="76"/>
      <c r="P33" s="76"/>
      <c r="R33" s="76"/>
      <c r="S33" s="76"/>
      <c r="T33" s="76"/>
      <c r="U33" s="76"/>
      <c r="V33" s="76"/>
    </row>
    <row r="34" spans="1:22" ht="18.75" customHeight="1">
      <c r="A34" s="111">
        <f>IF(ISBLANK(C34),"",COUNTA($C$9:$C34))</f>
      </c>
      <c r="B34" s="101">
        <f>IF(ISBLANK(C34),"",COUNTA($C$10:C34))</f>
      </c>
      <c r="C34" s="84"/>
      <c r="D34" s="84"/>
      <c r="E34" s="84"/>
      <c r="F34" s="84"/>
      <c r="G34" s="245"/>
      <c r="H34" s="246"/>
      <c r="I34" s="247"/>
      <c r="J34" s="248"/>
      <c r="K34" s="97"/>
      <c r="N34" s="76"/>
      <c r="P34" s="76"/>
      <c r="R34" s="76"/>
      <c r="S34" s="76"/>
      <c r="T34" s="76"/>
      <c r="U34" s="76"/>
      <c r="V34" s="76"/>
    </row>
    <row r="35" spans="1:22" ht="18.75" customHeight="1">
      <c r="A35" s="111">
        <f>IF(ISBLANK(C35),"",COUNTA($C$9:$C35))</f>
      </c>
      <c r="B35" s="102">
        <f>IF(ISBLANK(C35),"",COUNTA($C$10:C35))</f>
      </c>
      <c r="C35" s="85"/>
      <c r="D35" s="85"/>
      <c r="E35" s="85"/>
      <c r="F35" s="85"/>
      <c r="G35" s="241"/>
      <c r="H35" s="242"/>
      <c r="I35" s="243"/>
      <c r="J35" s="244"/>
      <c r="K35" s="97"/>
      <c r="N35" s="76"/>
      <c r="P35" s="76"/>
      <c r="R35" s="76"/>
      <c r="S35" s="76"/>
      <c r="T35" s="76"/>
      <c r="U35" s="76"/>
      <c r="V35" s="76"/>
    </row>
    <row r="36" spans="1:22" ht="18.75" customHeight="1">
      <c r="A36" s="111">
        <f>IF(ISBLANK(C36),"",COUNTA($C$9:$C36))</f>
      </c>
      <c r="B36" s="100">
        <f>IF(ISBLANK(C36),"",COUNTA($C$10:C36))</f>
      </c>
      <c r="C36" s="83"/>
      <c r="D36" s="83"/>
      <c r="E36" s="83"/>
      <c r="F36" s="83"/>
      <c r="G36" s="234"/>
      <c r="H36" s="235"/>
      <c r="I36" s="236"/>
      <c r="J36" s="237"/>
      <c r="K36" s="97"/>
      <c r="N36" s="76"/>
      <c r="P36" s="76"/>
      <c r="R36" s="76"/>
      <c r="S36" s="76"/>
      <c r="T36" s="76"/>
      <c r="U36" s="76"/>
      <c r="V36" s="76"/>
    </row>
    <row r="37" spans="1:22" ht="18.75" customHeight="1">
      <c r="A37" s="111">
        <f>IF(ISBLANK(C37),"",COUNTA($C$9:$C37))</f>
      </c>
      <c r="B37" s="100">
        <f>IF(ISBLANK(C37),"",COUNTA($C$10:C37))</f>
      </c>
      <c r="C37" s="83"/>
      <c r="D37" s="83"/>
      <c r="E37" s="83"/>
      <c r="F37" s="83"/>
      <c r="G37" s="234"/>
      <c r="H37" s="235"/>
      <c r="I37" s="236"/>
      <c r="J37" s="237"/>
      <c r="K37" s="97"/>
      <c r="N37" s="76"/>
      <c r="P37" s="76"/>
      <c r="R37" s="76"/>
      <c r="S37" s="76"/>
      <c r="T37" s="76"/>
      <c r="U37" s="76"/>
      <c r="V37" s="76"/>
    </row>
    <row r="38" spans="1:22" ht="18.75" customHeight="1">
      <c r="A38" s="111">
        <f>IF(ISBLANK(C38),"",COUNTA($C$9:$C38))</f>
      </c>
      <c r="B38" s="100">
        <f>IF(ISBLANK(C38),"",COUNTA($C$10:C38))</f>
      </c>
      <c r="C38" s="83"/>
      <c r="D38" s="83"/>
      <c r="E38" s="83"/>
      <c r="F38" s="83"/>
      <c r="G38" s="234"/>
      <c r="H38" s="235"/>
      <c r="I38" s="236"/>
      <c r="J38" s="237"/>
      <c r="K38" s="97"/>
      <c r="N38" s="76"/>
      <c r="P38" s="76"/>
      <c r="R38" s="76"/>
      <c r="S38" s="76"/>
      <c r="T38" s="76"/>
      <c r="U38" s="76"/>
      <c r="V38" s="76"/>
    </row>
    <row r="39" spans="1:22" ht="18.75" customHeight="1">
      <c r="A39" s="111">
        <f>IF(ISBLANK(C39),"",COUNTA($C$9:$C39))</f>
      </c>
      <c r="B39" s="101">
        <f>IF(ISBLANK(C39),"",COUNTA($C$10:C39))</f>
      </c>
      <c r="C39" s="84"/>
      <c r="D39" s="84"/>
      <c r="E39" s="84"/>
      <c r="F39" s="84"/>
      <c r="G39" s="245"/>
      <c r="H39" s="246"/>
      <c r="I39" s="247"/>
      <c r="J39" s="248"/>
      <c r="K39" s="97"/>
      <c r="N39" s="76"/>
      <c r="P39" s="76"/>
      <c r="R39" s="76"/>
      <c r="S39" s="76"/>
      <c r="T39" s="76"/>
      <c r="U39" s="76"/>
      <c r="V39" s="76"/>
    </row>
    <row r="40" spans="1:22" ht="18.75" customHeight="1">
      <c r="A40" s="111">
        <f>IF(ISBLANK(C40),"",COUNTA($C$9:$C40))</f>
      </c>
      <c r="B40" s="102">
        <f>IF(ISBLANK(C40),"",COUNTA($C$10:C40))</f>
      </c>
      <c r="C40" s="85"/>
      <c r="D40" s="85"/>
      <c r="E40" s="85"/>
      <c r="F40" s="85"/>
      <c r="G40" s="241"/>
      <c r="H40" s="242"/>
      <c r="I40" s="243"/>
      <c r="J40" s="244"/>
      <c r="K40" s="97"/>
      <c r="N40" s="76"/>
      <c r="P40" s="76"/>
      <c r="R40" s="76"/>
      <c r="S40" s="76"/>
      <c r="T40" s="76"/>
      <c r="U40" s="76"/>
      <c r="V40" s="76"/>
    </row>
    <row r="41" spans="1:22" ht="18.75" customHeight="1">
      <c r="A41" s="111">
        <f>IF(ISBLANK(C41),"",COUNTA($C$9:$C41))</f>
      </c>
      <c r="B41" s="100">
        <f>IF(ISBLANK(C41),"",COUNTA($C$10:C41))</f>
      </c>
      <c r="C41" s="83"/>
      <c r="D41" s="83"/>
      <c r="E41" s="83"/>
      <c r="F41" s="83"/>
      <c r="G41" s="234"/>
      <c r="H41" s="235"/>
      <c r="I41" s="236"/>
      <c r="J41" s="237"/>
      <c r="K41" s="97"/>
      <c r="N41" s="76"/>
      <c r="P41" s="76"/>
      <c r="R41" s="76"/>
      <c r="S41" s="76"/>
      <c r="T41" s="76"/>
      <c r="U41" s="76"/>
      <c r="V41" s="76"/>
    </row>
    <row r="42" spans="1:22" ht="18.75" customHeight="1">
      <c r="A42" s="111">
        <f>IF(ISBLANK(C42),"",COUNTA($C$9:$C42))</f>
      </c>
      <c r="B42" s="100">
        <f>IF(ISBLANK(C42),"",COUNTA($C$10:C42))</f>
      </c>
      <c r="C42" s="83"/>
      <c r="D42" s="83"/>
      <c r="E42" s="83"/>
      <c r="F42" s="83"/>
      <c r="G42" s="234"/>
      <c r="H42" s="235"/>
      <c r="I42" s="236"/>
      <c r="J42" s="237"/>
      <c r="K42" s="97"/>
      <c r="N42" s="76"/>
      <c r="P42" s="76"/>
      <c r="R42" s="76"/>
      <c r="S42" s="76"/>
      <c r="T42" s="76"/>
      <c r="U42" s="76"/>
      <c r="V42" s="76"/>
    </row>
    <row r="43" spans="1:22" ht="18.75" customHeight="1">
      <c r="A43" s="111">
        <f>IF(ISBLANK(C43),"",COUNTA($C$9:$C43))</f>
      </c>
      <c r="B43" s="100">
        <f>IF(ISBLANK(C43),"",COUNTA($C$10:C43))</f>
      </c>
      <c r="C43" s="83"/>
      <c r="D43" s="83"/>
      <c r="E43" s="83"/>
      <c r="F43" s="83"/>
      <c r="G43" s="234"/>
      <c r="H43" s="235"/>
      <c r="I43" s="236"/>
      <c r="J43" s="237"/>
      <c r="K43" s="97"/>
      <c r="N43" s="76"/>
      <c r="P43" s="76"/>
      <c r="R43" s="76"/>
      <c r="S43" s="76"/>
      <c r="T43" s="76"/>
      <c r="U43" s="76"/>
      <c r="V43" s="76"/>
    </row>
    <row r="44" spans="1:22" ht="18.75" customHeight="1">
      <c r="A44" s="111">
        <f>IF(ISBLANK(C44),"",COUNTA($C$9:$C44))</f>
      </c>
      <c r="B44" s="101">
        <f>IF(ISBLANK(C44),"",COUNTA($C$10:C44))</f>
      </c>
      <c r="C44" s="84"/>
      <c r="D44" s="84"/>
      <c r="E44" s="84"/>
      <c r="F44" s="84"/>
      <c r="G44" s="245"/>
      <c r="H44" s="246"/>
      <c r="I44" s="247"/>
      <c r="J44" s="248"/>
      <c r="K44" s="97"/>
      <c r="N44" s="76"/>
      <c r="P44" s="76"/>
      <c r="R44" s="76"/>
      <c r="S44" s="76"/>
      <c r="T44" s="76"/>
      <c r="U44" s="76"/>
      <c r="V44" s="76"/>
    </row>
    <row r="45" spans="1:22" ht="18.75" customHeight="1">
      <c r="A45" s="111">
        <f>IF(ISBLANK(C45),"",COUNTA($C$9:$C45))</f>
      </c>
      <c r="B45" s="102">
        <f>IF(ISBLANK(C45),"",COUNTA($C$10:C45))</f>
      </c>
      <c r="C45" s="85"/>
      <c r="D45" s="85"/>
      <c r="E45" s="85"/>
      <c r="F45" s="85"/>
      <c r="G45" s="241"/>
      <c r="H45" s="242"/>
      <c r="I45" s="243"/>
      <c r="J45" s="244"/>
      <c r="K45" s="97"/>
      <c r="N45" s="76"/>
      <c r="P45" s="76"/>
      <c r="R45" s="76"/>
      <c r="S45" s="76"/>
      <c r="T45" s="76"/>
      <c r="U45" s="76"/>
      <c r="V45" s="76"/>
    </row>
    <row r="46" spans="1:22" ht="18.75" customHeight="1">
      <c r="A46" s="111">
        <f>IF(ISBLANK(C46),"",COUNTA($C$9:$C46))</f>
      </c>
      <c r="B46" s="100">
        <f>IF(ISBLANK(C46),"",COUNTA($C$10:C46))</f>
      </c>
      <c r="C46" s="83"/>
      <c r="D46" s="83"/>
      <c r="E46" s="83"/>
      <c r="F46" s="83"/>
      <c r="G46" s="234"/>
      <c r="H46" s="235"/>
      <c r="I46" s="236"/>
      <c r="J46" s="237"/>
      <c r="K46" s="97"/>
      <c r="N46" s="76"/>
      <c r="P46" s="76"/>
      <c r="R46" s="76"/>
      <c r="S46" s="76"/>
      <c r="T46" s="76"/>
      <c r="U46" s="76"/>
      <c r="V46" s="76"/>
    </row>
    <row r="47" spans="1:22" ht="18.75" customHeight="1">
      <c r="A47" s="111">
        <f>IF(ISBLANK(C47),"",COUNTA($C$9:$C47))</f>
      </c>
      <c r="B47" s="100">
        <f>IF(ISBLANK(C47),"",COUNTA($C$10:C47))</f>
      </c>
      <c r="C47" s="83"/>
      <c r="D47" s="83"/>
      <c r="E47" s="83"/>
      <c r="F47" s="83"/>
      <c r="G47" s="234"/>
      <c r="H47" s="235"/>
      <c r="I47" s="236"/>
      <c r="J47" s="237"/>
      <c r="K47" s="97"/>
      <c r="N47" s="76"/>
      <c r="P47" s="76"/>
      <c r="R47" s="76"/>
      <c r="S47" s="76"/>
      <c r="T47" s="76"/>
      <c r="U47" s="76"/>
      <c r="V47" s="76"/>
    </row>
    <row r="48" spans="1:22" ht="18.75" customHeight="1">
      <c r="A48" s="111">
        <f>IF(ISBLANK(C48),"",COUNTA($C$9:$C48))</f>
      </c>
      <c r="B48" s="100">
        <f>IF(ISBLANK(C48),"",COUNTA($C$10:C48))</f>
      </c>
      <c r="C48" s="83"/>
      <c r="D48" s="83"/>
      <c r="E48" s="83"/>
      <c r="F48" s="83"/>
      <c r="G48" s="234"/>
      <c r="H48" s="235"/>
      <c r="I48" s="236"/>
      <c r="J48" s="237"/>
      <c r="K48" s="97"/>
      <c r="N48" s="76"/>
      <c r="P48" s="76"/>
      <c r="R48" s="76"/>
      <c r="S48" s="76"/>
      <c r="T48" s="76"/>
      <c r="U48" s="76"/>
      <c r="V48" s="76"/>
    </row>
    <row r="49" spans="1:22" ht="18.75" customHeight="1">
      <c r="A49" s="111">
        <f>IF(ISBLANK(C49),"",COUNTA($C$9:$C49))</f>
      </c>
      <c r="B49" s="101">
        <f>IF(ISBLANK(C49),"",COUNTA($C$10:C49))</f>
      </c>
      <c r="C49" s="84"/>
      <c r="D49" s="84"/>
      <c r="E49" s="84"/>
      <c r="F49" s="84"/>
      <c r="G49" s="245"/>
      <c r="H49" s="246"/>
      <c r="I49" s="247"/>
      <c r="J49" s="248"/>
      <c r="K49" s="97"/>
      <c r="N49" s="76"/>
      <c r="P49" s="76"/>
      <c r="R49" s="76"/>
      <c r="S49" s="76"/>
      <c r="T49" s="76"/>
      <c r="U49" s="76"/>
      <c r="V49" s="76"/>
    </row>
    <row r="50" spans="1:22" ht="18.75" customHeight="1">
      <c r="A50" s="111">
        <f>IF(ISBLANK(C50),"",COUNTA($C$9:$C50))</f>
      </c>
      <c r="B50" s="102">
        <f>IF(ISBLANK(C50),"",COUNTA($C$10:C50))</f>
      </c>
      <c r="C50" s="85"/>
      <c r="D50" s="85"/>
      <c r="E50" s="85"/>
      <c r="F50" s="85"/>
      <c r="G50" s="241"/>
      <c r="H50" s="242"/>
      <c r="I50" s="243"/>
      <c r="J50" s="244"/>
      <c r="K50" s="97"/>
      <c r="N50" s="76"/>
      <c r="P50" s="76"/>
      <c r="R50" s="76"/>
      <c r="S50" s="76"/>
      <c r="T50" s="76"/>
      <c r="U50" s="76"/>
      <c r="V50" s="76"/>
    </row>
    <row r="51" spans="1:22" ht="18.75" customHeight="1">
      <c r="A51" s="111">
        <f>IF(ISBLANK(C51),"",COUNTA($C$9:$C51))</f>
      </c>
      <c r="B51" s="100">
        <f>IF(ISBLANK(C51),"",COUNTA($C$10:C51))</f>
      </c>
      <c r="C51" s="83"/>
      <c r="D51" s="83"/>
      <c r="E51" s="83"/>
      <c r="F51" s="83"/>
      <c r="G51" s="234"/>
      <c r="H51" s="235"/>
      <c r="I51" s="236"/>
      <c r="J51" s="237"/>
      <c r="K51" s="97"/>
      <c r="N51" s="76"/>
      <c r="P51" s="76"/>
      <c r="R51" s="76"/>
      <c r="S51" s="76"/>
      <c r="T51" s="76"/>
      <c r="U51" s="76"/>
      <c r="V51" s="76"/>
    </row>
    <row r="52" spans="1:22" ht="18.75" customHeight="1">
      <c r="A52" s="111">
        <f>IF(ISBLANK(C52),"",COUNTA($C$9:$C52))</f>
      </c>
      <c r="B52" s="100">
        <f>IF(ISBLANK(C52),"",COUNTA($C$10:C52))</f>
      </c>
      <c r="C52" s="83"/>
      <c r="D52" s="83"/>
      <c r="E52" s="83"/>
      <c r="F52" s="83"/>
      <c r="G52" s="234"/>
      <c r="H52" s="235"/>
      <c r="I52" s="236"/>
      <c r="J52" s="237"/>
      <c r="K52" s="97"/>
      <c r="N52" s="76"/>
      <c r="P52" s="76"/>
      <c r="R52" s="76"/>
      <c r="S52" s="76"/>
      <c r="T52" s="76"/>
      <c r="U52" s="76"/>
      <c r="V52" s="76"/>
    </row>
    <row r="53" spans="1:22" ht="18.75" customHeight="1">
      <c r="A53" s="111">
        <f>IF(ISBLANK(C53),"",COUNTA($C$9:$C53))</f>
      </c>
      <c r="B53" s="100">
        <f>IF(ISBLANK(C53),"",COUNTA($C$10:C53))</f>
      </c>
      <c r="C53" s="83"/>
      <c r="D53" s="83"/>
      <c r="E53" s="83"/>
      <c r="F53" s="83"/>
      <c r="G53" s="234"/>
      <c r="H53" s="235"/>
      <c r="I53" s="236"/>
      <c r="J53" s="237"/>
      <c r="K53" s="97"/>
      <c r="N53" s="76"/>
      <c r="P53" s="76"/>
      <c r="R53" s="76"/>
      <c r="S53" s="76"/>
      <c r="T53" s="76"/>
      <c r="U53" s="76"/>
      <c r="V53" s="76"/>
    </row>
    <row r="54" spans="1:22" ht="18.75" customHeight="1">
      <c r="A54" s="111">
        <f>IF(ISBLANK(C54),"",COUNTA($C$9:$C54))</f>
      </c>
      <c r="B54" s="101">
        <f>IF(ISBLANK(C54),"",COUNTA($C$10:C54))</f>
      </c>
      <c r="C54" s="84"/>
      <c r="D54" s="84"/>
      <c r="E54" s="84"/>
      <c r="F54" s="84"/>
      <c r="G54" s="245"/>
      <c r="H54" s="246"/>
      <c r="I54" s="247"/>
      <c r="J54" s="248"/>
      <c r="K54" s="97"/>
      <c r="N54" s="76"/>
      <c r="P54" s="76"/>
      <c r="R54" s="76"/>
      <c r="S54" s="76"/>
      <c r="T54" s="76"/>
      <c r="U54" s="76"/>
      <c r="V54" s="76"/>
    </row>
    <row r="55" spans="1:22" ht="18.75" customHeight="1">
      <c r="A55" s="111">
        <f>IF(ISBLANK(C55),"",COUNTA($C$9:$C55))</f>
      </c>
      <c r="B55" s="102">
        <f>IF(ISBLANK(C55),"",COUNTA($C$10:C55))</f>
      </c>
      <c r="C55" s="85"/>
      <c r="D55" s="85"/>
      <c r="E55" s="85"/>
      <c r="F55" s="85"/>
      <c r="G55" s="241"/>
      <c r="H55" s="242"/>
      <c r="I55" s="243"/>
      <c r="J55" s="244"/>
      <c r="K55" s="97"/>
      <c r="N55" s="76"/>
      <c r="P55" s="76"/>
      <c r="R55" s="76"/>
      <c r="S55" s="76"/>
      <c r="T55" s="76"/>
      <c r="U55" s="76"/>
      <c r="V55" s="76"/>
    </row>
    <row r="56" spans="1:22" ht="18.75" customHeight="1">
      <c r="A56" s="111">
        <f>IF(ISBLANK(C56),"",COUNTA($C$9:$C56))</f>
      </c>
      <c r="B56" s="100">
        <f>IF(ISBLANK(C56),"",COUNTA($C$10:C56))</f>
      </c>
      <c r="C56" s="83"/>
      <c r="D56" s="83"/>
      <c r="E56" s="83"/>
      <c r="F56" s="83"/>
      <c r="G56" s="234"/>
      <c r="H56" s="235"/>
      <c r="I56" s="236"/>
      <c r="J56" s="237"/>
      <c r="K56" s="97"/>
      <c r="N56" s="76"/>
      <c r="P56" s="76"/>
      <c r="R56" s="76"/>
      <c r="S56" s="76"/>
      <c r="T56" s="76"/>
      <c r="U56" s="76"/>
      <c r="V56" s="76"/>
    </row>
    <row r="57" spans="1:22" ht="18.75" customHeight="1">
      <c r="A57" s="111">
        <f>IF(ISBLANK(C57),"",COUNTA($C$9:$C57))</f>
      </c>
      <c r="B57" s="100">
        <f>IF(ISBLANK(C57),"",COUNTA($C$10:C57))</f>
      </c>
      <c r="C57" s="83"/>
      <c r="D57" s="83"/>
      <c r="E57" s="83"/>
      <c r="F57" s="83"/>
      <c r="G57" s="234"/>
      <c r="H57" s="235"/>
      <c r="I57" s="236"/>
      <c r="J57" s="237"/>
      <c r="K57" s="97"/>
      <c r="N57" s="76"/>
      <c r="P57" s="76"/>
      <c r="R57" s="76"/>
      <c r="S57" s="76"/>
      <c r="T57" s="76"/>
      <c r="U57" s="76"/>
      <c r="V57" s="76"/>
    </row>
    <row r="58" spans="1:22" ht="18.75" customHeight="1">
      <c r="A58" s="111">
        <f>IF(ISBLANK(C58),"",COUNTA($C$9:$C58))</f>
      </c>
      <c r="B58" s="100">
        <f>IF(ISBLANK(C58),"",COUNTA($C$10:C58))</f>
      </c>
      <c r="C58" s="83"/>
      <c r="D58" s="83"/>
      <c r="E58" s="83"/>
      <c r="F58" s="83"/>
      <c r="G58" s="234"/>
      <c r="H58" s="235"/>
      <c r="I58" s="236"/>
      <c r="J58" s="237"/>
      <c r="K58" s="97"/>
      <c r="N58" s="76"/>
      <c r="P58" s="76"/>
      <c r="R58" s="76"/>
      <c r="S58" s="76"/>
      <c r="T58" s="76"/>
      <c r="U58" s="76"/>
      <c r="V58" s="76"/>
    </row>
    <row r="59" spans="1:22" ht="18.75" customHeight="1">
      <c r="A59" s="111">
        <f>IF(ISBLANK(C59),"",COUNTA($C$9:$C59))</f>
      </c>
      <c r="B59" s="101">
        <f>IF(ISBLANK(C59),"",COUNTA($C$10:C59))</f>
      </c>
      <c r="C59" s="84"/>
      <c r="D59" s="84"/>
      <c r="E59" s="84"/>
      <c r="F59" s="84"/>
      <c r="G59" s="245"/>
      <c r="H59" s="246"/>
      <c r="I59" s="247"/>
      <c r="J59" s="248"/>
      <c r="K59" s="97"/>
      <c r="N59" s="76"/>
      <c r="P59" s="76"/>
      <c r="R59" s="76"/>
      <c r="S59" s="76"/>
      <c r="T59" s="76"/>
      <c r="U59" s="76"/>
      <c r="V59" s="76"/>
    </row>
    <row r="60" spans="1:22" ht="18.75" customHeight="1">
      <c r="A60" s="111">
        <f>IF(ISBLANK(C60),"",COUNTA($C$9:$C60))</f>
      </c>
      <c r="B60" s="102">
        <f>IF(ISBLANK(C60),"",COUNTA($C$10:C60))</f>
      </c>
      <c r="C60" s="85"/>
      <c r="D60" s="85"/>
      <c r="E60" s="85"/>
      <c r="F60" s="85"/>
      <c r="G60" s="241"/>
      <c r="H60" s="242"/>
      <c r="I60" s="243"/>
      <c r="J60" s="244"/>
      <c r="K60" s="97"/>
      <c r="N60" s="76"/>
      <c r="P60" s="76"/>
      <c r="R60" s="76"/>
      <c r="S60" s="76"/>
      <c r="T60" s="76"/>
      <c r="U60" s="76"/>
      <c r="V60" s="76"/>
    </row>
    <row r="61" spans="1:22" ht="18.75" customHeight="1">
      <c r="A61" s="111">
        <f>IF(ISBLANK(C61),"",COUNTA($C$9:$C61))</f>
      </c>
      <c r="B61" s="100">
        <f>IF(ISBLANK(C61),"",COUNTA($C$10:C61))</f>
      </c>
      <c r="C61" s="83"/>
      <c r="D61" s="83"/>
      <c r="E61" s="83"/>
      <c r="F61" s="83"/>
      <c r="G61" s="234"/>
      <c r="H61" s="235"/>
      <c r="I61" s="236"/>
      <c r="J61" s="237"/>
      <c r="K61" s="97"/>
      <c r="N61" s="76"/>
      <c r="P61" s="76"/>
      <c r="R61" s="76"/>
      <c r="S61" s="76"/>
      <c r="T61" s="76"/>
      <c r="U61" s="76"/>
      <c r="V61" s="76"/>
    </row>
    <row r="62" spans="1:22" ht="18.75" customHeight="1">
      <c r="A62" s="111">
        <f>IF(ISBLANK(C62),"",COUNTA($C$9:$C62))</f>
      </c>
      <c r="B62" s="100">
        <f>IF(ISBLANK(C62),"",COUNTA($C$10:C62))</f>
      </c>
      <c r="C62" s="83"/>
      <c r="D62" s="83"/>
      <c r="E62" s="83"/>
      <c r="F62" s="83"/>
      <c r="G62" s="234"/>
      <c r="H62" s="235"/>
      <c r="I62" s="236"/>
      <c r="J62" s="237"/>
      <c r="K62" s="97"/>
      <c r="N62" s="76"/>
      <c r="P62" s="76"/>
      <c r="R62" s="76"/>
      <c r="S62" s="76"/>
      <c r="T62" s="76"/>
      <c r="U62" s="76"/>
      <c r="V62" s="76"/>
    </row>
    <row r="63" spans="1:22" ht="18.75" customHeight="1">
      <c r="A63" s="111">
        <f>IF(ISBLANK(C63),"",COUNTA($C$9:$C63))</f>
      </c>
      <c r="B63" s="100">
        <f>IF(ISBLANK(C63),"",COUNTA($C$10:C63))</f>
      </c>
      <c r="C63" s="83"/>
      <c r="D63" s="83"/>
      <c r="E63" s="83"/>
      <c r="F63" s="83"/>
      <c r="G63" s="234"/>
      <c r="H63" s="235"/>
      <c r="I63" s="236"/>
      <c r="J63" s="237"/>
      <c r="K63" s="97"/>
      <c r="N63" s="76"/>
      <c r="P63" s="76"/>
      <c r="R63" s="76"/>
      <c r="S63" s="76"/>
      <c r="T63" s="76"/>
      <c r="U63" s="76"/>
      <c r="V63" s="76"/>
    </row>
    <row r="64" spans="1:22" ht="18.75" customHeight="1">
      <c r="A64" s="111">
        <f>IF(ISBLANK(C64),"",COUNTA($C$9:$C64))</f>
      </c>
      <c r="B64" s="101">
        <f>IF(ISBLANK(C64),"",COUNTA($C$10:C64))</f>
      </c>
      <c r="C64" s="84"/>
      <c r="D64" s="84"/>
      <c r="E64" s="84"/>
      <c r="F64" s="84"/>
      <c r="G64" s="245"/>
      <c r="H64" s="246"/>
      <c r="I64" s="247"/>
      <c r="J64" s="248"/>
      <c r="K64" s="97"/>
      <c r="N64" s="76"/>
      <c r="P64" s="76"/>
      <c r="R64" s="76"/>
      <c r="S64" s="76"/>
      <c r="T64" s="76"/>
      <c r="U64" s="76"/>
      <c r="V64" s="76"/>
    </row>
    <row r="65" spans="1:22" ht="18.75" customHeight="1">
      <c r="A65" s="111">
        <f>IF(ISBLANK(C65),"",COUNTA($C$9:$C65))</f>
      </c>
      <c r="B65" s="102">
        <f>IF(ISBLANK(C65),"",COUNTA($C$10:C65))</f>
      </c>
      <c r="C65" s="85"/>
      <c r="D65" s="85"/>
      <c r="E65" s="85"/>
      <c r="F65" s="85"/>
      <c r="G65" s="241"/>
      <c r="H65" s="242"/>
      <c r="I65" s="243"/>
      <c r="J65" s="244"/>
      <c r="K65" s="97"/>
      <c r="N65" s="76"/>
      <c r="P65" s="76"/>
      <c r="R65" s="76"/>
      <c r="S65" s="76"/>
      <c r="T65" s="76"/>
      <c r="U65" s="76"/>
      <c r="V65" s="76"/>
    </row>
    <row r="66" spans="1:22" ht="18.75" customHeight="1">
      <c r="A66" s="111">
        <f>IF(ISBLANK(C66),"",COUNTA($C$9:$C66))</f>
      </c>
      <c r="B66" s="100">
        <f>IF(ISBLANK(C66),"",COUNTA($C$10:C66))</f>
      </c>
      <c r="C66" s="83"/>
      <c r="D66" s="83"/>
      <c r="E66" s="83"/>
      <c r="F66" s="83"/>
      <c r="G66" s="234"/>
      <c r="H66" s="235"/>
      <c r="I66" s="236"/>
      <c r="J66" s="237"/>
      <c r="K66" s="97"/>
      <c r="N66" s="76"/>
      <c r="P66" s="76"/>
      <c r="R66" s="76"/>
      <c r="S66" s="76"/>
      <c r="T66" s="76"/>
      <c r="U66" s="76"/>
      <c r="V66" s="76"/>
    </row>
    <row r="67" spans="1:22" ht="18.75" customHeight="1">
      <c r="A67" s="111">
        <f>IF(ISBLANK(C67),"",COUNTA($C$9:$C67))</f>
      </c>
      <c r="B67" s="100">
        <f>IF(ISBLANK(C67),"",COUNTA($C$10:C67))</f>
      </c>
      <c r="C67" s="83"/>
      <c r="D67" s="83"/>
      <c r="E67" s="83"/>
      <c r="F67" s="83"/>
      <c r="G67" s="234"/>
      <c r="H67" s="235"/>
      <c r="I67" s="236"/>
      <c r="J67" s="237"/>
      <c r="K67" s="97"/>
      <c r="N67" s="76"/>
      <c r="P67" s="76"/>
      <c r="R67" s="76"/>
      <c r="S67" s="76"/>
      <c r="T67" s="76"/>
      <c r="U67" s="76"/>
      <c r="V67" s="76"/>
    </row>
    <row r="68" spans="1:22" ht="18.75" customHeight="1">
      <c r="A68" s="111">
        <f>IF(ISBLANK(C68),"",COUNTA($C$9:$C68))</f>
      </c>
      <c r="B68" s="100">
        <f>IF(ISBLANK(C68),"",COUNTA($C$10:C68))</f>
      </c>
      <c r="C68" s="83"/>
      <c r="D68" s="83"/>
      <c r="E68" s="83"/>
      <c r="F68" s="83"/>
      <c r="G68" s="234"/>
      <c r="H68" s="235"/>
      <c r="I68" s="236"/>
      <c r="J68" s="237"/>
      <c r="K68" s="97"/>
      <c r="N68" s="76"/>
      <c r="P68" s="76"/>
      <c r="R68" s="76"/>
      <c r="S68" s="76"/>
      <c r="T68" s="76"/>
      <c r="U68" s="76"/>
      <c r="V68" s="76"/>
    </row>
    <row r="69" spans="1:22" ht="18.75" customHeight="1">
      <c r="A69" s="111">
        <f>IF(ISBLANK(C69),"",COUNTA($C$9:$C69))</f>
      </c>
      <c r="B69" s="101">
        <f>IF(ISBLANK(C69),"",COUNTA($C$10:C69))</f>
      </c>
      <c r="C69" s="84"/>
      <c r="D69" s="84"/>
      <c r="E69" s="84"/>
      <c r="F69" s="84"/>
      <c r="G69" s="245"/>
      <c r="H69" s="246"/>
      <c r="I69" s="247"/>
      <c r="J69" s="248"/>
      <c r="K69" s="97"/>
      <c r="N69" s="76"/>
      <c r="P69" s="76"/>
      <c r="R69" s="76"/>
      <c r="S69" s="76"/>
      <c r="T69" s="76"/>
      <c r="U69" s="76"/>
      <c r="V69" s="76"/>
    </row>
    <row r="70" spans="1:22" ht="18.75" customHeight="1">
      <c r="A70" s="111">
        <f>IF(ISBLANK(C70),"",COUNTA($C$9:$C70))</f>
      </c>
      <c r="B70" s="102">
        <f>IF(ISBLANK(C70),"",COUNTA($C$10:C70))</f>
      </c>
      <c r="C70" s="85"/>
      <c r="D70" s="85"/>
      <c r="E70" s="85"/>
      <c r="F70" s="85"/>
      <c r="G70" s="241"/>
      <c r="H70" s="242"/>
      <c r="I70" s="243"/>
      <c r="J70" s="244"/>
      <c r="K70" s="97"/>
      <c r="N70" s="76"/>
      <c r="P70" s="76"/>
      <c r="R70" s="76"/>
      <c r="S70" s="76"/>
      <c r="T70" s="76"/>
      <c r="U70" s="76"/>
      <c r="V70" s="76"/>
    </row>
    <row r="71" spans="1:22" ht="18.75" customHeight="1">
      <c r="A71" s="111">
        <f>IF(ISBLANK(C71),"",COUNTA($C$9:$C71))</f>
      </c>
      <c r="B71" s="100">
        <f>IF(ISBLANK(C71),"",COUNTA($C$10:C71))</f>
      </c>
      <c r="C71" s="83"/>
      <c r="D71" s="83"/>
      <c r="E71" s="83"/>
      <c r="F71" s="83"/>
      <c r="G71" s="234"/>
      <c r="H71" s="235"/>
      <c r="I71" s="236"/>
      <c r="J71" s="237"/>
      <c r="K71" s="97"/>
      <c r="N71" s="76"/>
      <c r="P71" s="76"/>
      <c r="R71" s="76"/>
      <c r="S71" s="76"/>
      <c r="T71" s="76"/>
      <c r="U71" s="76"/>
      <c r="V71" s="76"/>
    </row>
    <row r="72" spans="1:22" ht="18.75" customHeight="1">
      <c r="A72" s="111">
        <f>IF(ISBLANK(C72),"",COUNTA($C$9:$C72))</f>
      </c>
      <c r="B72" s="100">
        <f>IF(ISBLANK(C72),"",COUNTA($C$10:C72))</f>
      </c>
      <c r="C72" s="83"/>
      <c r="D72" s="83"/>
      <c r="E72" s="83"/>
      <c r="F72" s="83"/>
      <c r="G72" s="234"/>
      <c r="H72" s="235"/>
      <c r="I72" s="236"/>
      <c r="J72" s="237"/>
      <c r="K72" s="97"/>
      <c r="N72" s="76"/>
      <c r="P72" s="76"/>
      <c r="R72" s="76"/>
      <c r="S72" s="76"/>
      <c r="T72" s="76"/>
      <c r="U72" s="76"/>
      <c r="V72" s="76"/>
    </row>
    <row r="73" spans="1:22" ht="18.75" customHeight="1">
      <c r="A73" s="111">
        <f>IF(ISBLANK(C73),"",COUNTA($C$9:$C73))</f>
      </c>
      <c r="B73" s="100">
        <f>IF(ISBLANK(C73),"",COUNTA($C$10:C73))</f>
      </c>
      <c r="C73" s="83"/>
      <c r="D73" s="83"/>
      <c r="E73" s="83"/>
      <c r="F73" s="83"/>
      <c r="G73" s="234"/>
      <c r="H73" s="235"/>
      <c r="I73" s="236"/>
      <c r="J73" s="237"/>
      <c r="K73" s="97"/>
      <c r="N73" s="76"/>
      <c r="P73" s="76"/>
      <c r="R73" s="76"/>
      <c r="S73" s="76"/>
      <c r="T73" s="76"/>
      <c r="U73" s="76"/>
      <c r="V73" s="76"/>
    </row>
    <row r="74" spans="1:22" ht="18.75" customHeight="1">
      <c r="A74" s="111">
        <f>IF(ISBLANK(C74),"",COUNTA($C$9:$C74))</f>
      </c>
      <c r="B74" s="101">
        <f>IF(ISBLANK(C74),"",COUNTA($C$10:C74))</f>
      </c>
      <c r="C74" s="84"/>
      <c r="D74" s="84"/>
      <c r="E74" s="84"/>
      <c r="F74" s="84"/>
      <c r="G74" s="245"/>
      <c r="H74" s="246"/>
      <c r="I74" s="247"/>
      <c r="J74" s="248"/>
      <c r="K74" s="97"/>
      <c r="N74" s="76"/>
      <c r="P74" s="76"/>
      <c r="R74" s="76"/>
      <c r="S74" s="76"/>
      <c r="T74" s="76"/>
      <c r="U74" s="76"/>
      <c r="V74" s="76"/>
    </row>
    <row r="75" spans="1:22" ht="18.75" customHeight="1">
      <c r="A75" s="111">
        <f>IF(ISBLANK(C75),"",COUNTA($C$9:$C75))</f>
      </c>
      <c r="B75" s="102">
        <f>IF(ISBLANK(C75),"",COUNTA($C$10:C75))</f>
      </c>
      <c r="C75" s="85"/>
      <c r="D75" s="85"/>
      <c r="E75" s="85"/>
      <c r="F75" s="85"/>
      <c r="G75" s="241"/>
      <c r="H75" s="242"/>
      <c r="I75" s="243"/>
      <c r="J75" s="244"/>
      <c r="K75" s="97"/>
      <c r="N75" s="76"/>
      <c r="P75" s="76"/>
      <c r="R75" s="76"/>
      <c r="S75" s="76"/>
      <c r="T75" s="76"/>
      <c r="U75" s="76"/>
      <c r="V75" s="76"/>
    </row>
    <row r="76" spans="1:22" ht="18.75" customHeight="1">
      <c r="A76" s="111">
        <f>IF(ISBLANK(C76),"",COUNTA($C$9:$C76))</f>
      </c>
      <c r="B76" s="100">
        <f>IF(ISBLANK(C76),"",COUNTA($C$10:C76))</f>
      </c>
      <c r="C76" s="83"/>
      <c r="D76" s="83"/>
      <c r="E76" s="83"/>
      <c r="F76" s="83"/>
      <c r="G76" s="234"/>
      <c r="H76" s="235"/>
      <c r="I76" s="236"/>
      <c r="J76" s="237"/>
      <c r="K76" s="97"/>
      <c r="N76" s="76"/>
      <c r="P76" s="76"/>
      <c r="R76" s="76"/>
      <c r="S76" s="76"/>
      <c r="T76" s="76"/>
      <c r="U76" s="76"/>
      <c r="V76" s="76"/>
    </row>
    <row r="77" spans="1:22" ht="18.75" customHeight="1">
      <c r="A77" s="111">
        <f>IF(ISBLANK(C77),"",COUNTA($C$9:$C77))</f>
      </c>
      <c r="B77" s="100">
        <f>IF(ISBLANK(C77),"",COUNTA($C$10:C77))</f>
      </c>
      <c r="C77" s="83"/>
      <c r="D77" s="83"/>
      <c r="E77" s="83"/>
      <c r="F77" s="83"/>
      <c r="G77" s="234"/>
      <c r="H77" s="235"/>
      <c r="I77" s="236"/>
      <c r="J77" s="237"/>
      <c r="K77" s="97"/>
      <c r="N77" s="76"/>
      <c r="P77" s="76"/>
      <c r="R77" s="76"/>
      <c r="S77" s="76"/>
      <c r="T77" s="76"/>
      <c r="U77" s="76"/>
      <c r="V77" s="76"/>
    </row>
    <row r="78" spans="1:22" ht="18.75" customHeight="1">
      <c r="A78" s="111">
        <f>IF(ISBLANK(C78),"",COUNTA($C$9:$C78))</f>
      </c>
      <c r="B78" s="100">
        <f>IF(ISBLANK(C78),"",COUNTA($C$10:C78))</f>
      </c>
      <c r="C78" s="83"/>
      <c r="D78" s="83"/>
      <c r="E78" s="83"/>
      <c r="F78" s="83"/>
      <c r="G78" s="234"/>
      <c r="H78" s="235"/>
      <c r="I78" s="236"/>
      <c r="J78" s="237"/>
      <c r="K78" s="97"/>
      <c r="N78" s="76"/>
      <c r="P78" s="76"/>
      <c r="R78" s="76"/>
      <c r="S78" s="76"/>
      <c r="T78" s="76"/>
      <c r="U78" s="76"/>
      <c r="V78" s="76"/>
    </row>
    <row r="79" spans="1:22" ht="18.75" customHeight="1">
      <c r="A79" s="111">
        <f>IF(ISBLANK(C79),"",COUNTA($C$9:$C79))</f>
      </c>
      <c r="B79" s="101">
        <f>IF(ISBLANK(C79),"",COUNTA($C$10:C79))</f>
      </c>
      <c r="C79" s="84"/>
      <c r="D79" s="84"/>
      <c r="E79" s="84"/>
      <c r="F79" s="84"/>
      <c r="G79" s="245"/>
      <c r="H79" s="246"/>
      <c r="I79" s="247"/>
      <c r="J79" s="248"/>
      <c r="K79" s="97"/>
      <c r="N79" s="76"/>
      <c r="P79" s="76"/>
      <c r="R79" s="76"/>
      <c r="S79" s="76"/>
      <c r="T79" s="76"/>
      <c r="U79" s="76"/>
      <c r="V79" s="76"/>
    </row>
    <row r="80" spans="1:22" ht="18.75" customHeight="1">
      <c r="A80" s="111">
        <f>IF(ISBLANK(C80),"",COUNTA($C$9:$C80))</f>
      </c>
      <c r="B80" s="102">
        <f>IF(ISBLANK(C80),"",COUNTA($C$10:C80))</f>
      </c>
      <c r="C80" s="85"/>
      <c r="D80" s="85"/>
      <c r="E80" s="85"/>
      <c r="F80" s="85"/>
      <c r="G80" s="241"/>
      <c r="H80" s="242"/>
      <c r="I80" s="243"/>
      <c r="J80" s="244"/>
      <c r="K80" s="97"/>
      <c r="N80" s="76"/>
      <c r="P80" s="76"/>
      <c r="R80" s="76"/>
      <c r="S80" s="76"/>
      <c r="T80" s="76"/>
      <c r="U80" s="76"/>
      <c r="V80" s="76"/>
    </row>
    <row r="81" spans="1:22" ht="18.75" customHeight="1">
      <c r="A81" s="111">
        <f>IF(ISBLANK(C81),"",COUNTA($C$9:$C81))</f>
      </c>
      <c r="B81" s="100">
        <f>IF(ISBLANK(C81),"",COUNTA($C$10:C81))</f>
      </c>
      <c r="C81" s="83"/>
      <c r="D81" s="83"/>
      <c r="E81" s="83"/>
      <c r="F81" s="83"/>
      <c r="G81" s="234"/>
      <c r="H81" s="235"/>
      <c r="I81" s="236"/>
      <c r="J81" s="237"/>
      <c r="K81" s="97"/>
      <c r="N81" s="76"/>
      <c r="P81" s="76"/>
      <c r="R81" s="76"/>
      <c r="S81" s="76"/>
      <c r="T81" s="76"/>
      <c r="U81" s="76"/>
      <c r="V81" s="76"/>
    </row>
    <row r="82" spans="1:22" ht="18.75" customHeight="1">
      <c r="A82" s="111">
        <f>IF(ISBLANK(C82),"",COUNTA($C$9:$C82))</f>
      </c>
      <c r="B82" s="100">
        <f>IF(ISBLANK(C82),"",COUNTA($C$10:C82))</f>
      </c>
      <c r="C82" s="83"/>
      <c r="D82" s="83"/>
      <c r="E82" s="83"/>
      <c r="F82" s="83"/>
      <c r="G82" s="234"/>
      <c r="H82" s="235"/>
      <c r="I82" s="236"/>
      <c r="J82" s="237"/>
      <c r="K82" s="97"/>
      <c r="N82" s="76"/>
      <c r="P82" s="76"/>
      <c r="R82" s="76"/>
      <c r="S82" s="76"/>
      <c r="T82" s="76"/>
      <c r="U82" s="76"/>
      <c r="V82" s="76"/>
    </row>
    <row r="83" spans="1:22" ht="18.75" customHeight="1">
      <c r="A83" s="111">
        <f>IF(ISBLANK(C83),"",COUNTA($C$9:$C83))</f>
      </c>
      <c r="B83" s="100">
        <f>IF(ISBLANK(C83),"",COUNTA($C$10:C83))</f>
      </c>
      <c r="C83" s="83"/>
      <c r="D83" s="83"/>
      <c r="E83" s="83"/>
      <c r="F83" s="83"/>
      <c r="G83" s="234"/>
      <c r="H83" s="235"/>
      <c r="I83" s="236"/>
      <c r="J83" s="237"/>
      <c r="K83" s="97"/>
      <c r="N83" s="76"/>
      <c r="P83" s="76"/>
      <c r="R83" s="76"/>
      <c r="S83" s="76"/>
      <c r="T83" s="76"/>
      <c r="U83" s="76"/>
      <c r="V83" s="76"/>
    </row>
    <row r="84" spans="1:22" ht="18.75" customHeight="1">
      <c r="A84" s="111">
        <f>IF(ISBLANK(C84),"",COUNTA($C$9:$C84))</f>
      </c>
      <c r="B84" s="101">
        <f>IF(ISBLANK(C84),"",COUNTA($C$10:C84))</f>
      </c>
      <c r="C84" s="84"/>
      <c r="D84" s="84"/>
      <c r="E84" s="84"/>
      <c r="F84" s="84"/>
      <c r="G84" s="245"/>
      <c r="H84" s="246"/>
      <c r="I84" s="247"/>
      <c r="J84" s="248"/>
      <c r="K84" s="97"/>
      <c r="N84" s="76"/>
      <c r="P84" s="76"/>
      <c r="R84" s="76"/>
      <c r="S84" s="76"/>
      <c r="T84" s="76"/>
      <c r="U84" s="76"/>
      <c r="V84" s="76"/>
    </row>
    <row r="85" spans="1:22" ht="18.75" customHeight="1">
      <c r="A85" s="111">
        <f>IF(ISBLANK(C85),"",COUNTA($C$9:$C85))</f>
      </c>
      <c r="B85" s="102">
        <f>IF(ISBLANK(C85),"",COUNTA($C$10:C85))</f>
      </c>
      <c r="C85" s="85"/>
      <c r="D85" s="85"/>
      <c r="E85" s="85"/>
      <c r="F85" s="85"/>
      <c r="G85" s="241"/>
      <c r="H85" s="242"/>
      <c r="I85" s="243"/>
      <c r="J85" s="244"/>
      <c r="K85" s="97"/>
      <c r="N85" s="76"/>
      <c r="P85" s="76"/>
      <c r="R85" s="76"/>
      <c r="S85" s="76"/>
      <c r="T85" s="76"/>
      <c r="U85" s="76"/>
      <c r="V85" s="76"/>
    </row>
    <row r="86" spans="1:22" ht="18.75" customHeight="1">
      <c r="A86" s="111">
        <f>IF(ISBLANK(C86),"",COUNTA($C$9:$C86))</f>
      </c>
      <c r="B86" s="100">
        <f>IF(ISBLANK(C86),"",COUNTA($C$10:C86))</f>
      </c>
      <c r="C86" s="83"/>
      <c r="D86" s="83"/>
      <c r="E86" s="83"/>
      <c r="F86" s="83"/>
      <c r="G86" s="234"/>
      <c r="H86" s="235"/>
      <c r="I86" s="236"/>
      <c r="J86" s="237"/>
      <c r="K86" s="97"/>
      <c r="N86" s="76"/>
      <c r="P86" s="76"/>
      <c r="R86" s="76"/>
      <c r="S86" s="76"/>
      <c r="T86" s="76"/>
      <c r="U86" s="76"/>
      <c r="V86" s="76"/>
    </row>
    <row r="87" spans="1:22" ht="18.75" customHeight="1">
      <c r="A87" s="111">
        <f>IF(ISBLANK(C87),"",COUNTA($C$9:$C87))</f>
      </c>
      <c r="B87" s="100">
        <f>IF(ISBLANK(C87),"",COUNTA($C$10:C87))</f>
      </c>
      <c r="C87" s="83"/>
      <c r="D87" s="83"/>
      <c r="E87" s="83"/>
      <c r="F87" s="83"/>
      <c r="G87" s="234"/>
      <c r="H87" s="235"/>
      <c r="I87" s="236"/>
      <c r="J87" s="237"/>
      <c r="K87" s="97"/>
      <c r="N87" s="76"/>
      <c r="P87" s="76"/>
      <c r="R87" s="76"/>
      <c r="S87" s="76"/>
      <c r="T87" s="76"/>
      <c r="U87" s="76"/>
      <c r="V87" s="76"/>
    </row>
    <row r="88" spans="1:22" ht="18.75" customHeight="1">
      <c r="A88" s="111">
        <f>IF(ISBLANK(C88),"",COUNTA($C$9:$C88))</f>
      </c>
      <c r="B88" s="100">
        <f>IF(ISBLANK(C88),"",COUNTA($C$10:C88))</f>
      </c>
      <c r="C88" s="83"/>
      <c r="D88" s="83"/>
      <c r="E88" s="83"/>
      <c r="F88" s="83"/>
      <c r="G88" s="234"/>
      <c r="H88" s="235"/>
      <c r="I88" s="236"/>
      <c r="J88" s="237"/>
      <c r="K88" s="97"/>
      <c r="N88" s="76"/>
      <c r="P88" s="76"/>
      <c r="R88" s="76"/>
      <c r="S88" s="76"/>
      <c r="T88" s="76"/>
      <c r="U88" s="76"/>
      <c r="V88" s="76"/>
    </row>
    <row r="89" spans="1:22" ht="18.75" customHeight="1">
      <c r="A89" s="111">
        <f>IF(ISBLANK(C89),"",COUNTA($C$9:$C89))</f>
      </c>
      <c r="B89" s="101">
        <f>IF(ISBLANK(C89),"",COUNTA($C$10:C89))</f>
      </c>
      <c r="C89" s="84"/>
      <c r="D89" s="84"/>
      <c r="E89" s="84"/>
      <c r="F89" s="84"/>
      <c r="G89" s="245"/>
      <c r="H89" s="246"/>
      <c r="I89" s="247"/>
      <c r="J89" s="248"/>
      <c r="K89" s="97"/>
      <c r="N89" s="76"/>
      <c r="P89" s="76"/>
      <c r="R89" s="76"/>
      <c r="S89" s="76"/>
      <c r="T89" s="76"/>
      <c r="U89" s="76"/>
      <c r="V89" s="76"/>
    </row>
    <row r="90" spans="1:22" ht="18.75" customHeight="1">
      <c r="A90" s="111">
        <f>IF(ISBLANK(C90),"",COUNTA($C$9:$C90))</f>
      </c>
      <c r="B90" s="102">
        <f>IF(ISBLANK(C90),"",COUNTA($C$10:C90))</f>
      </c>
      <c r="C90" s="85"/>
      <c r="D90" s="85"/>
      <c r="E90" s="85"/>
      <c r="F90" s="85"/>
      <c r="G90" s="241"/>
      <c r="H90" s="242"/>
      <c r="I90" s="243"/>
      <c r="J90" s="244"/>
      <c r="K90" s="97"/>
      <c r="N90" s="76"/>
      <c r="P90" s="76"/>
      <c r="R90" s="76"/>
      <c r="S90" s="76"/>
      <c r="T90" s="76"/>
      <c r="U90" s="76"/>
      <c r="V90" s="76"/>
    </row>
    <row r="91" spans="1:22" ht="18.75" customHeight="1">
      <c r="A91" s="111">
        <f>IF(ISBLANK(C91),"",COUNTA($C$9:$C91))</f>
      </c>
      <c r="B91" s="100">
        <f>IF(ISBLANK(C91),"",COUNTA($C$10:C91))</f>
      </c>
      <c r="C91" s="83"/>
      <c r="D91" s="83"/>
      <c r="E91" s="83"/>
      <c r="F91" s="83"/>
      <c r="G91" s="234"/>
      <c r="H91" s="235"/>
      <c r="I91" s="236"/>
      <c r="J91" s="237"/>
      <c r="K91" s="97"/>
      <c r="N91" s="76"/>
      <c r="P91" s="76"/>
      <c r="R91" s="76"/>
      <c r="S91" s="76"/>
      <c r="T91" s="76"/>
      <c r="U91" s="76"/>
      <c r="V91" s="76"/>
    </row>
    <row r="92" spans="1:22" ht="18.75" customHeight="1">
      <c r="A92" s="111">
        <f>IF(ISBLANK(C92),"",COUNTA($C$9:$C92))</f>
      </c>
      <c r="B92" s="100">
        <f>IF(ISBLANK(C92),"",COUNTA($C$10:C92))</f>
      </c>
      <c r="C92" s="83"/>
      <c r="D92" s="83"/>
      <c r="E92" s="83"/>
      <c r="F92" s="83"/>
      <c r="G92" s="234"/>
      <c r="H92" s="235"/>
      <c r="I92" s="236"/>
      <c r="J92" s="237"/>
      <c r="K92" s="97"/>
      <c r="N92" s="76"/>
      <c r="P92" s="76"/>
      <c r="R92" s="76"/>
      <c r="S92" s="76"/>
      <c r="T92" s="76"/>
      <c r="U92" s="76"/>
      <c r="V92" s="76"/>
    </row>
    <row r="93" spans="1:22" ht="18.75" customHeight="1">
      <c r="A93" s="111">
        <f>IF(ISBLANK(C93),"",COUNTA($C$9:$C93))</f>
      </c>
      <c r="B93" s="100">
        <f>IF(ISBLANK(C93),"",COUNTA($C$10:C93))</f>
      </c>
      <c r="C93" s="83"/>
      <c r="D93" s="83"/>
      <c r="E93" s="83"/>
      <c r="F93" s="83"/>
      <c r="G93" s="234"/>
      <c r="H93" s="235"/>
      <c r="I93" s="236"/>
      <c r="J93" s="237"/>
      <c r="K93" s="97"/>
      <c r="N93" s="76"/>
      <c r="P93" s="76"/>
      <c r="R93" s="76"/>
      <c r="S93" s="76"/>
      <c r="T93" s="76"/>
      <c r="U93" s="76"/>
      <c r="V93" s="76"/>
    </row>
    <row r="94" spans="1:22" ht="18.75" customHeight="1">
      <c r="A94" s="111">
        <f>IF(ISBLANK(C94),"",COUNTA($C$9:$C94))</f>
      </c>
      <c r="B94" s="101">
        <f>IF(ISBLANK(C94),"",COUNTA($C$10:C94))</f>
      </c>
      <c r="C94" s="84"/>
      <c r="D94" s="84"/>
      <c r="E94" s="84"/>
      <c r="F94" s="84"/>
      <c r="G94" s="245"/>
      <c r="H94" s="246"/>
      <c r="I94" s="247"/>
      <c r="J94" s="248"/>
      <c r="K94" s="97"/>
      <c r="N94" s="76"/>
      <c r="P94" s="76"/>
      <c r="R94" s="76"/>
      <c r="S94" s="76"/>
      <c r="T94" s="76"/>
      <c r="U94" s="76"/>
      <c r="V94" s="76"/>
    </row>
    <row r="95" spans="1:22" ht="18.75" customHeight="1">
      <c r="A95" s="111">
        <f>IF(ISBLANK(C95),"",COUNTA($C$9:$C95))</f>
      </c>
      <c r="B95" s="102">
        <f>IF(ISBLANK(C95),"",COUNTA($C$10:C95))</f>
      </c>
      <c r="C95" s="85"/>
      <c r="D95" s="85"/>
      <c r="E95" s="85"/>
      <c r="F95" s="85"/>
      <c r="G95" s="241"/>
      <c r="H95" s="242"/>
      <c r="I95" s="243"/>
      <c r="J95" s="244"/>
      <c r="K95" s="97"/>
      <c r="N95" s="76"/>
      <c r="P95" s="76"/>
      <c r="R95" s="76"/>
      <c r="S95" s="76"/>
      <c r="T95" s="76"/>
      <c r="U95" s="76"/>
      <c r="V95" s="76"/>
    </row>
    <row r="96" spans="1:22" ht="18.75" customHeight="1">
      <c r="A96" s="111">
        <f>IF(ISBLANK(C96),"",COUNTA($C$9:$C96))</f>
      </c>
      <c r="B96" s="100">
        <f>IF(ISBLANK(C96),"",COUNTA($C$10:C96))</f>
      </c>
      <c r="C96" s="83"/>
      <c r="D96" s="83"/>
      <c r="E96" s="83"/>
      <c r="F96" s="83"/>
      <c r="G96" s="234"/>
      <c r="H96" s="235"/>
      <c r="I96" s="236"/>
      <c r="J96" s="237"/>
      <c r="K96" s="97"/>
      <c r="N96" s="76"/>
      <c r="P96" s="76"/>
      <c r="R96" s="76"/>
      <c r="S96" s="76"/>
      <c r="T96" s="76"/>
      <c r="U96" s="76"/>
      <c r="V96" s="76"/>
    </row>
    <row r="97" spans="1:22" ht="18.75" customHeight="1">
      <c r="A97" s="111">
        <f>IF(ISBLANK(C97),"",COUNTA($C$9:$C97))</f>
      </c>
      <c r="B97" s="100">
        <f>IF(ISBLANK(C97),"",COUNTA($C$10:C97))</f>
      </c>
      <c r="C97" s="83"/>
      <c r="D97" s="83"/>
      <c r="E97" s="83"/>
      <c r="F97" s="83"/>
      <c r="G97" s="234"/>
      <c r="H97" s="235"/>
      <c r="I97" s="236"/>
      <c r="J97" s="237"/>
      <c r="K97" s="97"/>
      <c r="N97" s="76"/>
      <c r="P97" s="76"/>
      <c r="R97" s="76"/>
      <c r="S97" s="76"/>
      <c r="T97" s="76"/>
      <c r="U97" s="76"/>
      <c r="V97" s="76"/>
    </row>
    <row r="98" spans="1:22" ht="18.75" customHeight="1">
      <c r="A98" s="111">
        <f>IF(ISBLANK(C98),"",COUNTA($C$9:$C98))</f>
      </c>
      <c r="B98" s="100">
        <f>IF(ISBLANK(C98),"",COUNTA($C$10:C98))</f>
      </c>
      <c r="C98" s="83"/>
      <c r="D98" s="83"/>
      <c r="E98" s="83"/>
      <c r="F98" s="83"/>
      <c r="G98" s="234"/>
      <c r="H98" s="235"/>
      <c r="I98" s="236"/>
      <c r="J98" s="237"/>
      <c r="K98" s="97"/>
      <c r="N98" s="76"/>
      <c r="P98" s="76"/>
      <c r="R98" s="76"/>
      <c r="S98" s="76"/>
      <c r="T98" s="76"/>
      <c r="U98" s="76"/>
      <c r="V98" s="76"/>
    </row>
    <row r="99" spans="1:22" ht="18.75" customHeight="1">
      <c r="A99" s="111">
        <f>IF(ISBLANK(C99),"",COUNTA($C$9:$C99))</f>
      </c>
      <c r="B99" s="103">
        <f>IF(ISBLANK(C99),"",COUNTA($C$10:C99))</f>
      </c>
      <c r="C99" s="86"/>
      <c r="D99" s="86"/>
      <c r="E99" s="86"/>
      <c r="F99" s="86"/>
      <c r="G99" s="245"/>
      <c r="H99" s="246"/>
      <c r="I99" s="247"/>
      <c r="J99" s="248"/>
      <c r="K99" s="97"/>
      <c r="N99" s="76"/>
      <c r="P99" s="76"/>
      <c r="R99" s="76"/>
      <c r="S99" s="76"/>
      <c r="T99" s="76"/>
      <c r="U99" s="76"/>
      <c r="V99" s="76"/>
    </row>
  </sheetData>
  <sheetProtection sheet="1" objects="1" scenarios="1"/>
  <mergeCells count="198">
    <mergeCell ref="L1:R1"/>
    <mergeCell ref="B2:C2"/>
    <mergeCell ref="B3:C3"/>
    <mergeCell ref="B4:C4"/>
    <mergeCell ref="G2:H2"/>
    <mergeCell ref="I93:J93"/>
    <mergeCell ref="B5:C5"/>
    <mergeCell ref="G90:H90"/>
    <mergeCell ref="I90:J90"/>
    <mergeCell ref="G91:H91"/>
    <mergeCell ref="G98:H98"/>
    <mergeCell ref="I98:J98"/>
    <mergeCell ref="G99:H99"/>
    <mergeCell ref="I99:J99"/>
    <mergeCell ref="G96:H96"/>
    <mergeCell ref="I96:J96"/>
    <mergeCell ref="G97:H97"/>
    <mergeCell ref="I97:J97"/>
    <mergeCell ref="I91:J91"/>
    <mergeCell ref="I94:J94"/>
    <mergeCell ref="G95:H95"/>
    <mergeCell ref="I95:J95"/>
    <mergeCell ref="G92:H92"/>
    <mergeCell ref="I92:J92"/>
    <mergeCell ref="G93:H93"/>
    <mergeCell ref="G94:H94"/>
    <mergeCell ref="G87:H87"/>
    <mergeCell ref="I87:J87"/>
    <mergeCell ref="G88:H88"/>
    <mergeCell ref="I88:J88"/>
    <mergeCell ref="G89:H89"/>
    <mergeCell ref="I89:J89"/>
    <mergeCell ref="G84:H84"/>
    <mergeCell ref="I84:J84"/>
    <mergeCell ref="G85:H85"/>
    <mergeCell ref="I85:J85"/>
    <mergeCell ref="G86:H86"/>
    <mergeCell ref="I86:J86"/>
    <mergeCell ref="G81:H81"/>
    <mergeCell ref="I81:J81"/>
    <mergeCell ref="G82:H82"/>
    <mergeCell ref="I82:J82"/>
    <mergeCell ref="G83:H83"/>
    <mergeCell ref="I83:J83"/>
    <mergeCell ref="G78:H78"/>
    <mergeCell ref="I78:J78"/>
    <mergeCell ref="G79:H79"/>
    <mergeCell ref="I79:J79"/>
    <mergeCell ref="G80:H80"/>
    <mergeCell ref="I80:J80"/>
    <mergeCell ref="G75:H75"/>
    <mergeCell ref="I75:J75"/>
    <mergeCell ref="G76:H76"/>
    <mergeCell ref="I76:J76"/>
    <mergeCell ref="G77:H77"/>
    <mergeCell ref="I77:J77"/>
    <mergeCell ref="G72:H72"/>
    <mergeCell ref="I72:J72"/>
    <mergeCell ref="G73:H73"/>
    <mergeCell ref="I73:J73"/>
    <mergeCell ref="G74:H74"/>
    <mergeCell ref="I74:J74"/>
    <mergeCell ref="G69:H69"/>
    <mergeCell ref="I69:J69"/>
    <mergeCell ref="G70:H70"/>
    <mergeCell ref="I70:J70"/>
    <mergeCell ref="G71:H71"/>
    <mergeCell ref="I71:J71"/>
    <mergeCell ref="G66:H66"/>
    <mergeCell ref="I66:J66"/>
    <mergeCell ref="G67:H67"/>
    <mergeCell ref="I67:J67"/>
    <mergeCell ref="G68:H68"/>
    <mergeCell ref="I68:J68"/>
    <mergeCell ref="G63:H63"/>
    <mergeCell ref="I63:J63"/>
    <mergeCell ref="G64:H64"/>
    <mergeCell ref="I64:J64"/>
    <mergeCell ref="G65:H65"/>
    <mergeCell ref="I65:J65"/>
    <mergeCell ref="G60:H60"/>
    <mergeCell ref="I60:J60"/>
    <mergeCell ref="G61:H61"/>
    <mergeCell ref="I61:J61"/>
    <mergeCell ref="G62:H62"/>
    <mergeCell ref="I62:J62"/>
    <mergeCell ref="G57:H57"/>
    <mergeCell ref="I57:J57"/>
    <mergeCell ref="G58:H58"/>
    <mergeCell ref="I58:J58"/>
    <mergeCell ref="G59:H59"/>
    <mergeCell ref="I59:J59"/>
    <mergeCell ref="G54:H54"/>
    <mergeCell ref="I54:J54"/>
    <mergeCell ref="G55:H55"/>
    <mergeCell ref="I55:J55"/>
    <mergeCell ref="G56:H56"/>
    <mergeCell ref="I56:J56"/>
    <mergeCell ref="G51:H51"/>
    <mergeCell ref="I51:J51"/>
    <mergeCell ref="G52:H52"/>
    <mergeCell ref="I52:J52"/>
    <mergeCell ref="G53:H53"/>
    <mergeCell ref="I53:J53"/>
    <mergeCell ref="G48:H48"/>
    <mergeCell ref="I48:J48"/>
    <mergeCell ref="G49:H49"/>
    <mergeCell ref="I49:J49"/>
    <mergeCell ref="G50:H50"/>
    <mergeCell ref="I50:J50"/>
    <mergeCell ref="D2:F2"/>
    <mergeCell ref="G10:H10"/>
    <mergeCell ref="I10:J10"/>
    <mergeCell ref="D3:E3"/>
    <mergeCell ref="F3:J3"/>
    <mergeCell ref="G4:J4"/>
    <mergeCell ref="D4:E4"/>
    <mergeCell ref="D5:E5"/>
    <mergeCell ref="G5:J5"/>
    <mergeCell ref="G11:H11"/>
    <mergeCell ref="I11:J11"/>
    <mergeCell ref="G12:H12"/>
    <mergeCell ref="I12:J12"/>
    <mergeCell ref="G7:H8"/>
    <mergeCell ref="I7:J8"/>
    <mergeCell ref="G15:H15"/>
    <mergeCell ref="I15:J15"/>
    <mergeCell ref="G16:H16"/>
    <mergeCell ref="I16:J16"/>
    <mergeCell ref="G13:H13"/>
    <mergeCell ref="I13:J13"/>
    <mergeCell ref="G14:H14"/>
    <mergeCell ref="I14:J14"/>
    <mergeCell ref="G19:H19"/>
    <mergeCell ref="I19:J19"/>
    <mergeCell ref="G20:H20"/>
    <mergeCell ref="I20:J20"/>
    <mergeCell ref="G17:H17"/>
    <mergeCell ref="I17:J17"/>
    <mergeCell ref="G18:H18"/>
    <mergeCell ref="I18:J18"/>
    <mergeCell ref="G23:H23"/>
    <mergeCell ref="I23:J23"/>
    <mergeCell ref="G24:H24"/>
    <mergeCell ref="I24:J24"/>
    <mergeCell ref="G21:H21"/>
    <mergeCell ref="I21:J21"/>
    <mergeCell ref="G22:H22"/>
    <mergeCell ref="I22:J22"/>
    <mergeCell ref="G27:H27"/>
    <mergeCell ref="I27:J27"/>
    <mergeCell ref="G28:H28"/>
    <mergeCell ref="I28:J28"/>
    <mergeCell ref="G25:H25"/>
    <mergeCell ref="I25:J25"/>
    <mergeCell ref="G26:H26"/>
    <mergeCell ref="I26:J26"/>
    <mergeCell ref="G31:H31"/>
    <mergeCell ref="I31:J31"/>
    <mergeCell ref="G32:H32"/>
    <mergeCell ref="I32:J32"/>
    <mergeCell ref="G29:H29"/>
    <mergeCell ref="I29:J29"/>
    <mergeCell ref="G30:H30"/>
    <mergeCell ref="I30:J30"/>
    <mergeCell ref="G35:H35"/>
    <mergeCell ref="I35:J35"/>
    <mergeCell ref="G36:H36"/>
    <mergeCell ref="I36:J36"/>
    <mergeCell ref="G33:H33"/>
    <mergeCell ref="I33:J33"/>
    <mergeCell ref="G34:H34"/>
    <mergeCell ref="I34:J34"/>
    <mergeCell ref="G39:H39"/>
    <mergeCell ref="I39:J39"/>
    <mergeCell ref="G40:H40"/>
    <mergeCell ref="I40:J40"/>
    <mergeCell ref="G37:H37"/>
    <mergeCell ref="I37:J37"/>
    <mergeCell ref="G38:H38"/>
    <mergeCell ref="I38:J38"/>
    <mergeCell ref="I43:J43"/>
    <mergeCell ref="G44:H44"/>
    <mergeCell ref="I44:J44"/>
    <mergeCell ref="G41:H41"/>
    <mergeCell ref="I41:J41"/>
    <mergeCell ref="G42:H42"/>
    <mergeCell ref="I42:J42"/>
    <mergeCell ref="G47:H47"/>
    <mergeCell ref="I47:J47"/>
    <mergeCell ref="B7:B8"/>
    <mergeCell ref="C7:D7"/>
    <mergeCell ref="E7:F7"/>
    <mergeCell ref="G45:H45"/>
    <mergeCell ref="I45:J45"/>
    <mergeCell ref="G46:H46"/>
    <mergeCell ref="I46:J46"/>
    <mergeCell ref="G43:H43"/>
  </mergeCells>
  <dataValidations count="4">
    <dataValidation type="textLength" allowBlank="1" showInputMessage="1" showErrorMessage="1" sqref="H100:H65536">
      <formula1>4</formula1>
      <formula2>4</formula2>
    </dataValidation>
    <dataValidation allowBlank="1" showInputMessage="1" showErrorMessage="1" imeMode="halfKatakana" sqref="E100:F65536 E7:F7"/>
    <dataValidation type="textLength" allowBlank="1" showInputMessage="1" showErrorMessage="1" imeMode="halfAlpha" sqref="I100:Q65536 I10:I99">
      <formula1>1</formula1>
      <formula2>2</formula2>
    </dataValidation>
    <dataValidation allowBlank="1" showInputMessage="1" showErrorMessage="1" imeMode="fullAlpha" sqref="R100:R65536 T100:T65536 V100:V65536"/>
  </dataValidations>
  <printOptions horizontalCentered="1"/>
  <pageMargins left="0.3937007874015748" right="0.3937007874015748" top="0.5905511811023623" bottom="0.5905511811023623" header="0.5118110236220472" footer="0.5118110236220472"/>
  <pageSetup horizontalDpi="300" verticalDpi="300" orientation="portrait" paperSize="9" r:id="rId2"/>
  <headerFooter alignWithMargins="0">
    <oddFooter>&amp;C&amp;P</oddFooter>
  </headerFooter>
  <ignoredErrors>
    <ignoredError sqref="B11" formulaRange="1"/>
    <ignoredError sqref="A10:A111" unlockedFormula="1"/>
  </ignoredErrors>
  <legacyDrawing r:id="rId1"/>
</worksheet>
</file>

<file path=xl/worksheets/sheet6.xml><?xml version="1.0" encoding="utf-8"?>
<worksheet xmlns="http://schemas.openxmlformats.org/spreadsheetml/2006/main" xmlns:r="http://schemas.openxmlformats.org/officeDocument/2006/relationships">
  <sheetPr codeName="Sheet7"/>
  <dimension ref="B2:J320"/>
  <sheetViews>
    <sheetView showGridLines="0" showRowColHeaders="0" showZeros="0" zoomScalePageLayoutView="0" workbookViewId="0" topLeftCell="A1">
      <pane ySplit="7" topLeftCell="A8" activePane="bottomLeft" state="frozen"/>
      <selection pane="topLeft" activeCell="B4" sqref="B4"/>
      <selection pane="bottomLeft" activeCell="L15" sqref="L15"/>
    </sheetView>
  </sheetViews>
  <sheetFormatPr defaultColWidth="9.00390625" defaultRowHeight="18.75" customHeight="1"/>
  <cols>
    <col min="1" max="1" width="5.875" style="0" customWidth="1"/>
    <col min="2" max="2" width="5.00390625" style="0" customWidth="1"/>
    <col min="3" max="3" width="9.00390625" style="3" customWidth="1"/>
    <col min="4" max="4" width="8.375" style="3" customWidth="1"/>
    <col min="5" max="5" width="8.375" style="0" customWidth="1"/>
    <col min="6" max="6" width="12.50390625" style="0" customWidth="1"/>
    <col min="7" max="8" width="12.625" style="0" customWidth="1"/>
    <col min="9" max="9" width="7.75390625" style="0" customWidth="1"/>
    <col min="10" max="10" width="4.125" style="0" customWidth="1"/>
    <col min="11" max="11" width="5.375" style="0" customWidth="1"/>
  </cols>
  <sheetData>
    <row r="1" ht="21.75" customHeight="1" thickBot="1"/>
    <row r="2" spans="2:9" ht="21.75" customHeight="1" thickBot="1">
      <c r="B2" s="312" t="s">
        <v>104</v>
      </c>
      <c r="C2" s="313"/>
      <c r="D2" s="277" t="s">
        <v>190</v>
      </c>
      <c r="E2" s="280"/>
      <c r="F2" s="277" t="s">
        <v>165</v>
      </c>
      <c r="G2" s="278"/>
      <c r="H2" s="278"/>
      <c r="I2" s="279"/>
    </row>
    <row r="3" spans="2:5" ht="21.75" customHeight="1">
      <c r="B3" s="301"/>
      <c r="C3" s="301"/>
      <c r="D3" s="309"/>
      <c r="E3" s="309"/>
    </row>
    <row r="4" ht="21.75" customHeight="1" thickBot="1">
      <c r="E4" s="36"/>
    </row>
    <row r="5" spans="2:10" ht="21.75" customHeight="1">
      <c r="B5" s="304" t="s">
        <v>102</v>
      </c>
      <c r="C5" s="310" t="s">
        <v>0</v>
      </c>
      <c r="D5" s="291"/>
      <c r="E5" s="292"/>
      <c r="F5" s="306" t="s">
        <v>168</v>
      </c>
      <c r="G5" s="297" t="s">
        <v>100</v>
      </c>
      <c r="H5" s="298"/>
      <c r="I5" s="287" t="s">
        <v>11</v>
      </c>
      <c r="J5" s="275" t="s">
        <v>189</v>
      </c>
    </row>
    <row r="6" spans="2:10" ht="21.75" customHeight="1">
      <c r="B6" s="305"/>
      <c r="C6" s="311"/>
      <c r="D6" s="293"/>
      <c r="E6" s="294"/>
      <c r="F6" s="307"/>
      <c r="G6" s="299"/>
      <c r="H6" s="300"/>
      <c r="I6" s="288"/>
      <c r="J6" s="276"/>
    </row>
    <row r="7" spans="2:10" ht="21.75" customHeight="1" thickBot="1">
      <c r="B7" s="305"/>
      <c r="C7" s="311"/>
      <c r="D7" s="295"/>
      <c r="E7" s="296"/>
      <c r="F7" s="308"/>
      <c r="G7" s="37" t="s">
        <v>72</v>
      </c>
      <c r="H7" s="38" t="s">
        <v>7</v>
      </c>
      <c r="I7" s="288"/>
      <c r="J7" s="211"/>
    </row>
    <row r="8" spans="2:9" ht="18.75" customHeight="1" thickTop="1">
      <c r="B8" s="314">
        <f>COUNTIF(C8,C8)</f>
        <v>0</v>
      </c>
      <c r="C8" s="302"/>
      <c r="D8" s="283" t="s">
        <v>106</v>
      </c>
      <c r="E8" s="284"/>
      <c r="F8" s="58">
        <v>4</v>
      </c>
      <c r="G8" s="48" t="str">
        <f>IF(ISBLANK($F8),"",VLOOKUP($F8,'部員名簿'!$A$9:$J$99,3,FALSE))</f>
        <v>溝渕</v>
      </c>
      <c r="H8" s="48" t="str">
        <f>IF(ISBLANK($F8),"",VLOOKUP($F8,'部員名簿'!$A$9:$J$99,4,FALSE))</f>
        <v>隆彦</v>
      </c>
      <c r="I8" s="48">
        <f>IF(ISBLANK($F8),"",VLOOKUP($F8,'部員名簿'!$A$9:$J$99,9,FALSE))</f>
        <v>1</v>
      </c>
    </row>
    <row r="9" spans="2:9" ht="18.75" customHeight="1">
      <c r="B9" s="315"/>
      <c r="C9" s="303"/>
      <c r="D9" s="281" t="s">
        <v>107</v>
      </c>
      <c r="E9" s="282"/>
      <c r="F9" s="58">
        <v>2</v>
      </c>
      <c r="G9" s="49" t="str">
        <f>IF(ISBLANK($F9),"",VLOOKUP($F9,'部員名簿'!$A$9:$J$99,3,FALSE))</f>
        <v>大石</v>
      </c>
      <c r="H9" s="49" t="str">
        <f>IF(ISBLANK($F9),"",VLOOKUP($F9,'部員名簿'!$A$9:$J$99,4,FALSE))</f>
        <v>将之</v>
      </c>
      <c r="I9" s="49">
        <f>IF(ISBLANK($F9),"",VLOOKUP($F9,'部員名簿'!$A$9:$J$99,9,FALSE))</f>
        <v>3</v>
      </c>
    </row>
    <row r="10" spans="2:9" ht="18.75" customHeight="1">
      <c r="B10" s="289">
        <f>COUNTIF($C$8:C11,C10)</f>
        <v>0</v>
      </c>
      <c r="C10" s="302"/>
      <c r="D10" s="283" t="s">
        <v>106</v>
      </c>
      <c r="E10" s="284"/>
      <c r="F10" s="58"/>
      <c r="G10" s="48">
        <f>IF(ISBLANK($F10),"",VLOOKUP($F10,'部員名簿'!$A$9:$J$99,3,FALSE))</f>
      </c>
      <c r="H10" s="48">
        <f>IF(ISBLANK($F10),"",VLOOKUP($F10,'部員名簿'!$A$9:$J$99,4,FALSE))</f>
      </c>
      <c r="I10" s="48">
        <f>IF(ISBLANK($F10),"",VLOOKUP($F10,'部員名簿'!$A$9:$J$99,9,FALSE))</f>
      </c>
    </row>
    <row r="11" spans="2:9" ht="18.75" customHeight="1">
      <c r="B11" s="290"/>
      <c r="C11" s="303"/>
      <c r="D11" s="281" t="s">
        <v>107</v>
      </c>
      <c r="E11" s="282"/>
      <c r="F11" s="59"/>
      <c r="G11" s="49">
        <f>IF(ISBLANK($F11),"",VLOOKUP($F11,'部員名簿'!$A$9:$J$99,3,FALSE))</f>
      </c>
      <c r="H11" s="49">
        <f>IF(ISBLANK($F11),"",VLOOKUP($F11,'部員名簿'!$A$9:$J$99,4,FALSE))</f>
      </c>
      <c r="I11" s="49">
        <f>IF(ISBLANK($F11),"",VLOOKUP($F11,'部員名簿'!$A$9:$J$99,9,FALSE))</f>
      </c>
    </row>
    <row r="12" spans="2:9" ht="18.75" customHeight="1">
      <c r="B12" s="289">
        <f>COUNTIF($C$8:C13,C12)</f>
        <v>0</v>
      </c>
      <c r="C12" s="302"/>
      <c r="D12" s="283" t="s">
        <v>106</v>
      </c>
      <c r="E12" s="284"/>
      <c r="F12" s="58"/>
      <c r="G12" s="48">
        <f>IF(ISBLANK($F12),"",VLOOKUP($F12,'部員名簿'!$A$9:$J$99,3,FALSE))</f>
      </c>
      <c r="H12" s="48">
        <f>IF(ISBLANK($F12),"",VLOOKUP($F12,'部員名簿'!$A$9:$J$99,4,FALSE))</f>
      </c>
      <c r="I12" s="48">
        <f>IF(ISBLANK($F12),"",VLOOKUP($F12,'部員名簿'!$A$9:$J$99,9,FALSE))</f>
      </c>
    </row>
    <row r="13" spans="2:9" ht="18.75" customHeight="1">
      <c r="B13" s="290"/>
      <c r="C13" s="303"/>
      <c r="D13" s="281" t="s">
        <v>107</v>
      </c>
      <c r="E13" s="282"/>
      <c r="F13" s="59"/>
      <c r="G13" s="49">
        <f>IF(ISBLANK($F13),"",VLOOKUP($F13,'部員名簿'!$A$9:$J$99,3,FALSE))</f>
      </c>
      <c r="H13" s="49">
        <f>IF(ISBLANK($F13),"",VLOOKUP($F13,'部員名簿'!$A$9:$J$99,4,FALSE))</f>
      </c>
      <c r="I13" s="49">
        <f>IF(ISBLANK($F13),"",VLOOKUP($F13,'部員名簿'!$A$9:$J$99,9,FALSE))</f>
      </c>
    </row>
    <row r="14" spans="2:9" ht="18.75" customHeight="1">
      <c r="B14" s="289">
        <f>COUNTIF($C$8:C15,C14)</f>
        <v>0</v>
      </c>
      <c r="C14" s="302"/>
      <c r="D14" s="283" t="s">
        <v>106</v>
      </c>
      <c r="E14" s="284"/>
      <c r="F14" s="58"/>
      <c r="G14" s="48">
        <f>IF(ISBLANK($F14),"",VLOOKUP($F14,'部員名簿'!$A$9:$J$99,3,FALSE))</f>
      </c>
      <c r="H14" s="48">
        <f>IF(ISBLANK($F14),"",VLOOKUP($F14,'部員名簿'!$A$9:$J$99,4,FALSE))</f>
      </c>
      <c r="I14" s="48">
        <f>IF(ISBLANK($F14),"",VLOOKUP($F14,'部員名簿'!$A$9:$J$99,9,FALSE))</f>
      </c>
    </row>
    <row r="15" spans="2:9" ht="18.75" customHeight="1">
      <c r="B15" s="290"/>
      <c r="C15" s="303"/>
      <c r="D15" s="281" t="s">
        <v>107</v>
      </c>
      <c r="E15" s="282"/>
      <c r="F15" s="59"/>
      <c r="G15" s="49">
        <f>IF(ISBLANK($F15),"",VLOOKUP($F15,'部員名簿'!$A$9:$J$99,3,FALSE))</f>
      </c>
      <c r="H15" s="49">
        <f>IF(ISBLANK($F15),"",VLOOKUP($F15,'部員名簿'!$A$9:$J$99,4,FALSE))</f>
      </c>
      <c r="I15" s="49">
        <f>IF(ISBLANK($F15),"",VLOOKUP($F15,'部員名簿'!$A$9:$J$99,9,FALSE))</f>
      </c>
    </row>
    <row r="16" spans="2:9" ht="18.75" customHeight="1">
      <c r="B16" s="289">
        <f>COUNTIF($C$8:C17,C16)</f>
        <v>0</v>
      </c>
      <c r="C16" s="302"/>
      <c r="D16" s="283" t="s">
        <v>106</v>
      </c>
      <c r="E16" s="284"/>
      <c r="F16" s="58"/>
      <c r="G16" s="48">
        <f>IF(ISBLANK($F16),"",VLOOKUP($F16,'部員名簿'!$A$9:$J$99,3,FALSE))</f>
      </c>
      <c r="H16" s="48">
        <f>IF(ISBLANK($F16),"",VLOOKUP($F16,'部員名簿'!$A$9:$J$99,4,FALSE))</f>
      </c>
      <c r="I16" s="48">
        <f>IF(ISBLANK($F16),"",VLOOKUP($F16,'部員名簿'!$A$9:$J$99,9,FALSE))</f>
      </c>
    </row>
    <row r="17" spans="2:9" ht="18.75" customHeight="1">
      <c r="B17" s="290"/>
      <c r="C17" s="303"/>
      <c r="D17" s="281" t="s">
        <v>107</v>
      </c>
      <c r="E17" s="282"/>
      <c r="F17" s="59"/>
      <c r="G17" s="49">
        <f>IF(ISBLANK($F17),"",VLOOKUP($F17,'部員名簿'!$A$9:$J$99,3,FALSE))</f>
      </c>
      <c r="H17" s="49">
        <f>IF(ISBLANK($F17),"",VLOOKUP($F17,'部員名簿'!$A$9:$J$99,4,FALSE))</f>
      </c>
      <c r="I17" s="49">
        <f>IF(ISBLANK($F17),"",VLOOKUP($F17,'部員名簿'!$A$9:$J$99,9,FALSE))</f>
      </c>
    </row>
    <row r="18" spans="2:9" ht="18.75" customHeight="1">
      <c r="B18" s="289">
        <f>COUNTIF($C$8:C19,C18)</f>
        <v>0</v>
      </c>
      <c r="C18" s="302"/>
      <c r="D18" s="283" t="s">
        <v>106</v>
      </c>
      <c r="E18" s="284"/>
      <c r="F18" s="58"/>
      <c r="G18" s="48">
        <f>IF(ISBLANK($F18),"",VLOOKUP($F18,'部員名簿'!$A$9:$J$99,3,FALSE))</f>
      </c>
      <c r="H18" s="48">
        <f>IF(ISBLANK($F18),"",VLOOKUP($F18,'部員名簿'!$A$9:$J$99,4,FALSE))</f>
      </c>
      <c r="I18" s="48">
        <f>IF(ISBLANK($F18),"",VLOOKUP($F18,'部員名簿'!$A$9:$J$99,9,FALSE))</f>
      </c>
    </row>
    <row r="19" spans="2:9" ht="18.75" customHeight="1">
      <c r="B19" s="290"/>
      <c r="C19" s="303"/>
      <c r="D19" s="281" t="s">
        <v>107</v>
      </c>
      <c r="E19" s="282"/>
      <c r="F19" s="59"/>
      <c r="G19" s="49">
        <f>IF(ISBLANK($F19),"",VLOOKUP($F19,'部員名簿'!$A$9:$J$99,3,FALSE))</f>
      </c>
      <c r="H19" s="49">
        <f>IF(ISBLANK($F19),"",VLOOKUP($F19,'部員名簿'!$A$9:$J$99,4,FALSE))</f>
      </c>
      <c r="I19" s="49">
        <f>IF(ISBLANK($F19),"",VLOOKUP($F19,'部員名簿'!$A$9:$J$99,9,FALSE))</f>
      </c>
    </row>
    <row r="20" spans="2:9" ht="18.75" customHeight="1">
      <c r="B20" s="289">
        <f>COUNTIF($C$8:C21,C20)</f>
        <v>0</v>
      </c>
      <c r="C20" s="302"/>
      <c r="D20" s="283" t="s">
        <v>106</v>
      </c>
      <c r="E20" s="284"/>
      <c r="F20" s="58"/>
      <c r="G20" s="48">
        <f>IF(ISBLANK($F20),"",VLOOKUP($F20,'部員名簿'!$A$9:$J$99,3,FALSE))</f>
      </c>
      <c r="H20" s="48">
        <f>IF(ISBLANK($F20),"",VLOOKUP($F20,'部員名簿'!$A$9:$J$99,4,FALSE))</f>
      </c>
      <c r="I20" s="48">
        <f>IF(ISBLANK($F20),"",VLOOKUP($F20,'部員名簿'!$A$9:$J$99,9,FALSE))</f>
      </c>
    </row>
    <row r="21" spans="2:9" ht="18.75" customHeight="1">
      <c r="B21" s="290"/>
      <c r="C21" s="303"/>
      <c r="D21" s="281" t="s">
        <v>107</v>
      </c>
      <c r="E21" s="282"/>
      <c r="F21" s="59"/>
      <c r="G21" s="49">
        <f>IF(ISBLANK($F21),"",VLOOKUP($F21,'部員名簿'!$A$9:$J$99,3,FALSE))</f>
      </c>
      <c r="H21" s="49">
        <f>IF(ISBLANK($F21),"",VLOOKUP($F21,'部員名簿'!$A$9:$J$99,4,FALSE))</f>
      </c>
      <c r="I21" s="49">
        <f>IF(ISBLANK($F21),"",VLOOKUP($F21,'部員名簿'!$A$9:$J$99,9,FALSE))</f>
      </c>
    </row>
    <row r="22" spans="2:9" ht="18.75" customHeight="1">
      <c r="B22" s="289">
        <f>COUNTIF($C$8:C23,C22)</f>
        <v>0</v>
      </c>
      <c r="C22" s="302"/>
      <c r="D22" s="283" t="s">
        <v>106</v>
      </c>
      <c r="E22" s="284"/>
      <c r="F22" s="58"/>
      <c r="G22" s="48">
        <f>IF(ISBLANK($F22),"",VLOOKUP($F22,'部員名簿'!$A$9:$J$99,3,FALSE))</f>
      </c>
      <c r="H22" s="48">
        <f>IF(ISBLANK($F22),"",VLOOKUP($F22,'部員名簿'!$A$9:$J$99,4,FALSE))</f>
      </c>
      <c r="I22" s="48">
        <f>IF(ISBLANK($F22),"",VLOOKUP($F22,'部員名簿'!$A$9:$J$99,9,FALSE))</f>
      </c>
    </row>
    <row r="23" spans="2:9" ht="18.75" customHeight="1">
      <c r="B23" s="290"/>
      <c r="C23" s="303"/>
      <c r="D23" s="281" t="s">
        <v>107</v>
      </c>
      <c r="E23" s="282"/>
      <c r="F23" s="59"/>
      <c r="G23" s="49">
        <f>IF(ISBLANK($F23),"",VLOOKUP($F23,'部員名簿'!$A$9:$J$99,3,FALSE))</f>
      </c>
      <c r="H23" s="49">
        <f>IF(ISBLANK($F23),"",VLOOKUP($F23,'部員名簿'!$A$9:$J$99,4,FALSE))</f>
      </c>
      <c r="I23" s="49">
        <f>IF(ISBLANK($F23),"",VLOOKUP($F23,'部員名簿'!$A$9:$J$99,9,FALSE))</f>
      </c>
    </row>
    <row r="24" spans="2:9" ht="18.75" customHeight="1">
      <c r="B24" s="289">
        <f>COUNTIF($C$8:C25,C24)</f>
        <v>0</v>
      </c>
      <c r="C24" s="302"/>
      <c r="D24" s="283" t="s">
        <v>106</v>
      </c>
      <c r="E24" s="284"/>
      <c r="F24" s="58"/>
      <c r="G24" s="48">
        <f>IF(ISBLANK($F24),"",VLOOKUP($F24,'部員名簿'!$A$9:$J$99,3,FALSE))</f>
      </c>
      <c r="H24" s="48">
        <f>IF(ISBLANK($F24),"",VLOOKUP($F24,'部員名簿'!$A$9:$J$99,4,FALSE))</f>
      </c>
      <c r="I24" s="48">
        <f>IF(ISBLANK($F24),"",VLOOKUP($F24,'部員名簿'!$A$9:$J$99,9,FALSE))</f>
      </c>
    </row>
    <row r="25" spans="2:9" ht="18.75" customHeight="1">
      <c r="B25" s="290"/>
      <c r="C25" s="303"/>
      <c r="D25" s="281" t="s">
        <v>107</v>
      </c>
      <c r="E25" s="282"/>
      <c r="F25" s="59"/>
      <c r="G25" s="49">
        <f>IF(ISBLANK($F25),"",VLOOKUP($F25,'部員名簿'!$A$9:$J$99,3,FALSE))</f>
      </c>
      <c r="H25" s="49">
        <f>IF(ISBLANK($F25),"",VLOOKUP($F25,'部員名簿'!$A$9:$J$99,4,FALSE))</f>
      </c>
      <c r="I25" s="49">
        <f>IF(ISBLANK($F25),"",VLOOKUP($F25,'部員名簿'!$A$9:$J$99,9,FALSE))</f>
      </c>
    </row>
    <row r="26" spans="2:9" ht="18.75" customHeight="1">
      <c r="B26" s="289">
        <f>COUNTIF($C$8:C27,C26)</f>
        <v>0</v>
      </c>
      <c r="C26" s="302"/>
      <c r="D26" s="283" t="s">
        <v>106</v>
      </c>
      <c r="E26" s="284"/>
      <c r="F26" s="58"/>
      <c r="G26" s="48">
        <f>IF(ISBLANK($F26),"",VLOOKUP($F26,'部員名簿'!$A$9:$J$99,3,FALSE))</f>
      </c>
      <c r="H26" s="48">
        <f>IF(ISBLANK($F26),"",VLOOKUP($F26,'部員名簿'!$A$9:$J$99,4,FALSE))</f>
      </c>
      <c r="I26" s="48">
        <f>IF(ISBLANK($F26),"",VLOOKUP($F26,'部員名簿'!$A$9:$J$99,9,FALSE))</f>
      </c>
    </row>
    <row r="27" spans="2:9" ht="18.75" customHeight="1">
      <c r="B27" s="290"/>
      <c r="C27" s="303"/>
      <c r="D27" s="281" t="s">
        <v>107</v>
      </c>
      <c r="E27" s="282"/>
      <c r="F27" s="59"/>
      <c r="G27" s="49">
        <f>IF(ISBLANK($F27),"",VLOOKUP($F27,'部員名簿'!$A$9:$J$99,3,FALSE))</f>
      </c>
      <c r="H27" s="49">
        <f>IF(ISBLANK($F27),"",VLOOKUP($F27,'部員名簿'!$A$9:$J$99,4,FALSE))</f>
      </c>
      <c r="I27" s="49">
        <f>IF(ISBLANK($F27),"",VLOOKUP($F27,'部員名簿'!$A$9:$J$99,9,FALSE))</f>
      </c>
    </row>
    <row r="28" spans="2:9" ht="18.75" customHeight="1">
      <c r="B28" s="289">
        <f>COUNTIF($C$8:C29,C28)</f>
        <v>0</v>
      </c>
      <c r="C28" s="302"/>
      <c r="D28" s="283" t="s">
        <v>106</v>
      </c>
      <c r="E28" s="284"/>
      <c r="F28" s="58"/>
      <c r="G28" s="48">
        <f>IF(ISBLANK($F28),"",VLOOKUP($F28,'部員名簿'!$A$9:$J$99,3,FALSE))</f>
      </c>
      <c r="H28" s="48">
        <f>IF(ISBLANK($F28),"",VLOOKUP($F28,'部員名簿'!$A$9:$J$99,4,FALSE))</f>
      </c>
      <c r="I28" s="48">
        <f>IF(ISBLANK($F28),"",VLOOKUP($F28,'部員名簿'!$A$9:$J$99,9,FALSE))</f>
      </c>
    </row>
    <row r="29" spans="2:9" ht="18.75" customHeight="1">
      <c r="B29" s="290"/>
      <c r="C29" s="303"/>
      <c r="D29" s="281" t="s">
        <v>107</v>
      </c>
      <c r="E29" s="282"/>
      <c r="F29" s="59"/>
      <c r="G29" s="49">
        <f>IF(ISBLANK($F29),"",VLOOKUP($F29,'部員名簿'!$A$9:$J$99,3,FALSE))</f>
      </c>
      <c r="H29" s="49">
        <f>IF(ISBLANK($F29),"",VLOOKUP($F29,'部員名簿'!$A$9:$J$99,4,FALSE))</f>
      </c>
      <c r="I29" s="49">
        <f>IF(ISBLANK($F29),"",VLOOKUP($F29,'部員名簿'!$A$9:$J$99,9,FALSE))</f>
      </c>
    </row>
    <row r="30" spans="2:9" ht="18.75" customHeight="1">
      <c r="B30" s="289">
        <f>COUNTIF($C$8:C31,C30)</f>
        <v>0</v>
      </c>
      <c r="C30" s="302"/>
      <c r="D30" s="283" t="s">
        <v>106</v>
      </c>
      <c r="E30" s="284"/>
      <c r="F30" s="58"/>
      <c r="G30" s="48">
        <f>IF(ISBLANK($F30),"",VLOOKUP($F30,'部員名簿'!$A$9:$J$99,3,FALSE))</f>
      </c>
      <c r="H30" s="48">
        <f>IF(ISBLANK($F30),"",VLOOKUP($F30,'部員名簿'!$A$9:$J$99,4,FALSE))</f>
      </c>
      <c r="I30" s="48">
        <f>IF(ISBLANK($F30),"",VLOOKUP($F30,'部員名簿'!$A$9:$J$99,9,FALSE))</f>
      </c>
    </row>
    <row r="31" spans="2:9" ht="18.75" customHeight="1">
      <c r="B31" s="290"/>
      <c r="C31" s="303"/>
      <c r="D31" s="281" t="s">
        <v>107</v>
      </c>
      <c r="E31" s="282"/>
      <c r="F31" s="59"/>
      <c r="G31" s="49">
        <f>IF(ISBLANK($F31),"",VLOOKUP($F31,'部員名簿'!$A$9:$J$99,3,FALSE))</f>
      </c>
      <c r="H31" s="49">
        <f>IF(ISBLANK($F31),"",VLOOKUP($F31,'部員名簿'!$A$9:$J$99,4,FALSE))</f>
      </c>
      <c r="I31" s="49">
        <f>IF(ISBLANK($F31),"",VLOOKUP($F31,'部員名簿'!$A$9:$J$99,9,FALSE))</f>
      </c>
    </row>
    <row r="32" spans="2:9" ht="18.75" customHeight="1">
      <c r="B32" s="289">
        <f>COUNTIF($C$8:C33,C32)</f>
        <v>0</v>
      </c>
      <c r="C32" s="302"/>
      <c r="D32" s="283" t="s">
        <v>106</v>
      </c>
      <c r="E32" s="284"/>
      <c r="F32" s="58"/>
      <c r="G32" s="48">
        <f>IF(ISBLANK($F32),"",VLOOKUP($F32,'部員名簿'!$A$9:$J$99,3,FALSE))</f>
      </c>
      <c r="H32" s="48">
        <f>IF(ISBLANK($F32),"",VLOOKUP($F32,'部員名簿'!$A$9:$J$99,4,FALSE))</f>
      </c>
      <c r="I32" s="48">
        <f>IF(ISBLANK($F32),"",VLOOKUP($F32,'部員名簿'!$A$9:$J$99,9,FALSE))</f>
      </c>
    </row>
    <row r="33" spans="2:9" ht="18.75" customHeight="1">
      <c r="B33" s="290"/>
      <c r="C33" s="303"/>
      <c r="D33" s="281" t="s">
        <v>107</v>
      </c>
      <c r="E33" s="282"/>
      <c r="F33" s="59"/>
      <c r="G33" s="49">
        <f>IF(ISBLANK($F33),"",VLOOKUP($F33,'部員名簿'!$A$9:$J$99,3,FALSE))</f>
      </c>
      <c r="H33" s="49">
        <f>IF(ISBLANK($F33),"",VLOOKUP($F33,'部員名簿'!$A$9:$J$99,4,FALSE))</f>
      </c>
      <c r="I33" s="49">
        <f>IF(ISBLANK($F33),"",VLOOKUP($F33,'部員名簿'!$A$9:$J$99,9,FALSE))</f>
      </c>
    </row>
    <row r="34" spans="2:9" ht="18.75" customHeight="1">
      <c r="B34" s="289">
        <f>COUNTIF($C$8:C35,C34)</f>
        <v>0</v>
      </c>
      <c r="C34" s="302"/>
      <c r="D34" s="283" t="s">
        <v>106</v>
      </c>
      <c r="E34" s="284"/>
      <c r="F34" s="58"/>
      <c r="G34" s="48">
        <f>IF(ISBLANK($F34),"",VLOOKUP($F34,'部員名簿'!$A$9:$J$99,3,FALSE))</f>
      </c>
      <c r="H34" s="48">
        <f>IF(ISBLANK($F34),"",VLOOKUP($F34,'部員名簿'!$A$9:$J$99,4,FALSE))</f>
      </c>
      <c r="I34" s="48">
        <f>IF(ISBLANK($F34),"",VLOOKUP($F34,'部員名簿'!$A$9:$J$99,9,FALSE))</f>
      </c>
    </row>
    <row r="35" spans="2:9" ht="18.75" customHeight="1">
      <c r="B35" s="290"/>
      <c r="C35" s="303"/>
      <c r="D35" s="281" t="s">
        <v>107</v>
      </c>
      <c r="E35" s="282"/>
      <c r="F35" s="59"/>
      <c r="G35" s="49">
        <f>IF(ISBLANK($F35),"",VLOOKUP($F35,'部員名簿'!$A$9:$J$99,3,FALSE))</f>
      </c>
      <c r="H35" s="49">
        <f>IF(ISBLANK($F35),"",VLOOKUP($F35,'部員名簿'!$A$9:$J$99,4,FALSE))</f>
      </c>
      <c r="I35" s="49">
        <f>IF(ISBLANK($F35),"",VLOOKUP($F35,'部員名簿'!$A$9:$J$99,9,FALSE))</f>
      </c>
    </row>
    <row r="36" spans="2:9" ht="18.75" customHeight="1">
      <c r="B36" s="289">
        <f>COUNTIF($C$8:C37,C36)</f>
        <v>0</v>
      </c>
      <c r="C36" s="302"/>
      <c r="D36" s="283" t="s">
        <v>106</v>
      </c>
      <c r="E36" s="284"/>
      <c r="F36" s="58"/>
      <c r="G36" s="48">
        <f>IF(ISBLANK($F36),"",VLOOKUP($F36,'部員名簿'!$A$9:$J$99,3,FALSE))</f>
      </c>
      <c r="H36" s="48">
        <f>IF(ISBLANK($F36),"",VLOOKUP($F36,'部員名簿'!$A$9:$J$99,4,FALSE))</f>
      </c>
      <c r="I36" s="48">
        <f>IF(ISBLANK($F36),"",VLOOKUP($F36,'部員名簿'!$A$9:$J$99,9,FALSE))</f>
      </c>
    </row>
    <row r="37" spans="2:9" ht="18.75" customHeight="1">
      <c r="B37" s="290"/>
      <c r="C37" s="303"/>
      <c r="D37" s="281" t="s">
        <v>107</v>
      </c>
      <c r="E37" s="282"/>
      <c r="F37" s="59"/>
      <c r="G37" s="49">
        <f>IF(ISBLANK($F37),"",VLOOKUP($F37,'部員名簿'!$A$9:$J$99,3,FALSE))</f>
      </c>
      <c r="H37" s="49">
        <f>IF(ISBLANK($F37),"",VLOOKUP($F37,'部員名簿'!$A$9:$J$99,4,FALSE))</f>
      </c>
      <c r="I37" s="49">
        <f>IF(ISBLANK($F37),"",VLOOKUP($F37,'部員名簿'!$A$9:$J$99,9,FALSE))</f>
      </c>
    </row>
    <row r="38" spans="2:9" ht="18.75" customHeight="1">
      <c r="B38" s="289">
        <f>COUNTIF($C$8:C39,C38)</f>
        <v>0</v>
      </c>
      <c r="C38" s="302"/>
      <c r="D38" s="283" t="s">
        <v>106</v>
      </c>
      <c r="E38" s="284"/>
      <c r="F38" s="58"/>
      <c r="G38" s="48">
        <f>IF(ISBLANK($F38),"",VLOOKUP($F38,'部員名簿'!$A$9:$J$99,3,FALSE))</f>
      </c>
      <c r="H38" s="48">
        <f>IF(ISBLANK($F38),"",VLOOKUP($F38,'部員名簿'!$A$9:$J$99,4,FALSE))</f>
      </c>
      <c r="I38" s="48">
        <f>IF(ISBLANK($F38),"",VLOOKUP($F38,'部員名簿'!$A$9:$J$99,9,FALSE))</f>
      </c>
    </row>
    <row r="39" spans="2:9" ht="18.75" customHeight="1">
      <c r="B39" s="290"/>
      <c r="C39" s="303"/>
      <c r="D39" s="281" t="s">
        <v>107</v>
      </c>
      <c r="E39" s="282"/>
      <c r="F39" s="59"/>
      <c r="G39" s="49">
        <f>IF(ISBLANK($F39),"",VLOOKUP($F39,'部員名簿'!$A$9:$J$99,3,FALSE))</f>
      </c>
      <c r="H39" s="49">
        <f>IF(ISBLANK($F39),"",VLOOKUP($F39,'部員名簿'!$A$9:$J$99,4,FALSE))</f>
      </c>
      <c r="I39" s="49">
        <f>IF(ISBLANK($F39),"",VLOOKUP($F39,'部員名簿'!$A$9:$J$99,9,FALSE))</f>
      </c>
    </row>
    <row r="40" spans="2:9" ht="18.75" customHeight="1">
      <c r="B40" s="289">
        <f>COUNTIF($C$8:C41,C40)</f>
        <v>0</v>
      </c>
      <c r="C40" s="302"/>
      <c r="D40" s="283" t="s">
        <v>106</v>
      </c>
      <c r="E40" s="284"/>
      <c r="F40" s="58"/>
      <c r="G40" s="48">
        <f>IF(ISBLANK($F40),"",VLOOKUP($F40,'部員名簿'!$A$9:$J$99,3,FALSE))</f>
      </c>
      <c r="H40" s="48">
        <f>IF(ISBLANK($F40),"",VLOOKUP($F40,'部員名簿'!$A$9:$J$99,4,FALSE))</f>
      </c>
      <c r="I40" s="48">
        <f>IF(ISBLANK($F40),"",VLOOKUP($F40,'部員名簿'!$A$9:$J$99,9,FALSE))</f>
      </c>
    </row>
    <row r="41" spans="2:9" ht="18.75" customHeight="1">
      <c r="B41" s="290"/>
      <c r="C41" s="303"/>
      <c r="D41" s="281" t="s">
        <v>107</v>
      </c>
      <c r="E41" s="282"/>
      <c r="F41" s="59"/>
      <c r="G41" s="49">
        <f>IF(ISBLANK($F41),"",VLOOKUP($F41,'部員名簿'!$A$9:$J$99,3,FALSE))</f>
      </c>
      <c r="H41" s="49">
        <f>IF(ISBLANK($F41),"",VLOOKUP($F41,'部員名簿'!$A$9:$J$99,4,FALSE))</f>
      </c>
      <c r="I41" s="49">
        <f>IF(ISBLANK($F41),"",VLOOKUP($F41,'部員名簿'!$A$9:$J$99,9,FALSE))</f>
      </c>
    </row>
    <row r="42" spans="2:9" ht="18.75" customHeight="1">
      <c r="B42" s="289">
        <f>COUNTIF($C$8:C43,C42)</f>
        <v>0</v>
      </c>
      <c r="C42" s="302"/>
      <c r="D42" s="283" t="s">
        <v>106</v>
      </c>
      <c r="E42" s="284"/>
      <c r="F42" s="58"/>
      <c r="G42" s="48">
        <f>IF(ISBLANK($F42),"",VLOOKUP($F42,'部員名簿'!$A$9:$J$99,3,FALSE))</f>
      </c>
      <c r="H42" s="48">
        <f>IF(ISBLANK($F42),"",VLOOKUP($F42,'部員名簿'!$A$9:$J$99,4,FALSE))</f>
      </c>
      <c r="I42" s="48">
        <f>IF(ISBLANK($F42),"",VLOOKUP($F42,'部員名簿'!$A$9:$J$99,9,FALSE))</f>
      </c>
    </row>
    <row r="43" spans="2:9" ht="18.75" customHeight="1">
      <c r="B43" s="290"/>
      <c r="C43" s="303"/>
      <c r="D43" s="281" t="s">
        <v>107</v>
      </c>
      <c r="E43" s="282"/>
      <c r="F43" s="59"/>
      <c r="G43" s="49">
        <f>IF(ISBLANK($F43),"",VLOOKUP($F43,'部員名簿'!$A$9:$J$99,3,FALSE))</f>
      </c>
      <c r="H43" s="49">
        <f>IF(ISBLANK($F43),"",VLOOKUP($F43,'部員名簿'!$A$9:$J$99,4,FALSE))</f>
      </c>
      <c r="I43" s="49">
        <f>IF(ISBLANK($F43),"",VLOOKUP($F43,'部員名簿'!$A$9:$J$99,9,FALSE))</f>
      </c>
    </row>
    <row r="44" spans="2:9" ht="18.75" customHeight="1">
      <c r="B44" s="289">
        <f>COUNTIF($C$8:C45,C44)</f>
        <v>0</v>
      </c>
      <c r="C44" s="302"/>
      <c r="D44" s="283" t="s">
        <v>106</v>
      </c>
      <c r="E44" s="284"/>
      <c r="F44" s="58"/>
      <c r="G44" s="48">
        <f>IF(ISBLANK($F44),"",VLOOKUP($F44,'部員名簿'!$A$9:$J$99,3,FALSE))</f>
      </c>
      <c r="H44" s="48">
        <f>IF(ISBLANK($F44),"",VLOOKUP($F44,'部員名簿'!$A$9:$J$99,4,FALSE))</f>
      </c>
      <c r="I44" s="48">
        <f>IF(ISBLANK($F44),"",VLOOKUP($F44,'部員名簿'!$A$9:$J$99,9,FALSE))</f>
      </c>
    </row>
    <row r="45" spans="2:9" ht="18.75" customHeight="1">
      <c r="B45" s="290"/>
      <c r="C45" s="303"/>
      <c r="D45" s="281" t="s">
        <v>107</v>
      </c>
      <c r="E45" s="282"/>
      <c r="F45" s="59"/>
      <c r="G45" s="49">
        <f>IF(ISBLANK($F45),"",VLOOKUP($F45,'部員名簿'!$A$9:$J$99,3,FALSE))</f>
      </c>
      <c r="H45" s="49">
        <f>IF(ISBLANK($F45),"",VLOOKUP($F45,'部員名簿'!$A$9:$J$99,4,FALSE))</f>
      </c>
      <c r="I45" s="49">
        <f>IF(ISBLANK($F45),"",VLOOKUP($F45,'部員名簿'!$A$9:$J$99,9,FALSE))</f>
      </c>
    </row>
    <row r="46" spans="2:9" ht="18.75" customHeight="1">
      <c r="B46" s="289">
        <f>COUNTIF($C$8:C47,C46)</f>
        <v>0</v>
      </c>
      <c r="C46" s="302"/>
      <c r="D46" s="283" t="s">
        <v>106</v>
      </c>
      <c r="E46" s="284"/>
      <c r="F46" s="58"/>
      <c r="G46" s="48">
        <f>IF(ISBLANK($F46),"",VLOOKUP($F46,'部員名簿'!$A$9:$J$99,3,FALSE))</f>
      </c>
      <c r="H46" s="48">
        <f>IF(ISBLANK($F46),"",VLOOKUP($F46,'部員名簿'!$A$9:$J$99,4,FALSE))</f>
      </c>
      <c r="I46" s="48">
        <f>IF(ISBLANK($F46),"",VLOOKUP($F46,'部員名簿'!$A$9:$J$99,9,FALSE))</f>
      </c>
    </row>
    <row r="47" spans="2:9" ht="18.75" customHeight="1" thickBot="1">
      <c r="B47" s="316"/>
      <c r="C47" s="317"/>
      <c r="D47" s="285" t="s">
        <v>107</v>
      </c>
      <c r="E47" s="286"/>
      <c r="F47" s="60"/>
      <c r="G47" s="49">
        <f>IF(ISBLANK($F47),"",VLOOKUP($F47,'部員名簿'!$A$9:$J$99,3,FALSE))</f>
      </c>
      <c r="H47" s="49">
        <f>IF(ISBLANK($F47),"",VLOOKUP($F47,'部員名簿'!$A$9:$J$99,4,FALSE))</f>
      </c>
      <c r="I47" s="49">
        <f>IF(ISBLANK($F47),"",VLOOKUP($F47,'部員名簿'!$A$9:$J$99,9,FALSE))</f>
      </c>
    </row>
    <row r="320" ht="18.75" customHeight="1">
      <c r="F320">
        <v>2</v>
      </c>
    </row>
  </sheetData>
  <sheetProtection sheet="1" objects="1" scenarios="1"/>
  <mergeCells count="92">
    <mergeCell ref="C32:C33"/>
    <mergeCell ref="C46:C47"/>
    <mergeCell ref="C38:C39"/>
    <mergeCell ref="C40:C41"/>
    <mergeCell ref="C42:C43"/>
    <mergeCell ref="C44:C45"/>
    <mergeCell ref="C34:C35"/>
    <mergeCell ref="C36:C37"/>
    <mergeCell ref="C26:C27"/>
    <mergeCell ref="B30:B31"/>
    <mergeCell ref="B22:B23"/>
    <mergeCell ref="B24:B25"/>
    <mergeCell ref="B26:B27"/>
    <mergeCell ref="B28:B29"/>
    <mergeCell ref="C28:C29"/>
    <mergeCell ref="C30:C31"/>
    <mergeCell ref="C14:C15"/>
    <mergeCell ref="C16:C17"/>
    <mergeCell ref="C18:C19"/>
    <mergeCell ref="B46:B47"/>
    <mergeCell ref="B32:B33"/>
    <mergeCell ref="B34:B35"/>
    <mergeCell ref="B36:B37"/>
    <mergeCell ref="B38:B39"/>
    <mergeCell ref="C22:C23"/>
    <mergeCell ref="C24:C25"/>
    <mergeCell ref="B40:B41"/>
    <mergeCell ref="B42:B43"/>
    <mergeCell ref="B44:B45"/>
    <mergeCell ref="B2:C2"/>
    <mergeCell ref="D13:E13"/>
    <mergeCell ref="B8:B9"/>
    <mergeCell ref="D18:E18"/>
    <mergeCell ref="D19:E19"/>
    <mergeCell ref="D20:E20"/>
    <mergeCell ref="B18:B19"/>
    <mergeCell ref="F5:F7"/>
    <mergeCell ref="B10:B11"/>
    <mergeCell ref="D3:E3"/>
    <mergeCell ref="C5:C7"/>
    <mergeCell ref="C8:C9"/>
    <mergeCell ref="D17:E17"/>
    <mergeCell ref="D15:E15"/>
    <mergeCell ref="D16:E16"/>
    <mergeCell ref="C10:C11"/>
    <mergeCell ref="C12:C13"/>
    <mergeCell ref="G5:H6"/>
    <mergeCell ref="B3:C3"/>
    <mergeCell ref="C20:C21"/>
    <mergeCell ref="D9:E9"/>
    <mergeCell ref="D10:E10"/>
    <mergeCell ref="D11:E11"/>
    <mergeCell ref="D12:E12"/>
    <mergeCell ref="B20:B21"/>
    <mergeCell ref="B5:B7"/>
    <mergeCell ref="D14:E14"/>
    <mergeCell ref="D21:E21"/>
    <mergeCell ref="D22:E22"/>
    <mergeCell ref="D23:E23"/>
    <mergeCell ref="D24:E24"/>
    <mergeCell ref="I5:I7"/>
    <mergeCell ref="B12:B13"/>
    <mergeCell ref="B14:B15"/>
    <mergeCell ref="B16:B17"/>
    <mergeCell ref="D5:E7"/>
    <mergeCell ref="D8:E8"/>
    <mergeCell ref="D31:E31"/>
    <mergeCell ref="D32:E32"/>
    <mergeCell ref="D25:E25"/>
    <mergeCell ref="D26:E26"/>
    <mergeCell ref="D27:E27"/>
    <mergeCell ref="D28:E28"/>
    <mergeCell ref="D37:E37"/>
    <mergeCell ref="D38:E38"/>
    <mergeCell ref="D39:E39"/>
    <mergeCell ref="D40:E40"/>
    <mergeCell ref="D47:E47"/>
    <mergeCell ref="D41:E41"/>
    <mergeCell ref="D42:E42"/>
    <mergeCell ref="D43:E43"/>
    <mergeCell ref="D44:E44"/>
    <mergeCell ref="D46:E46"/>
    <mergeCell ref="J5:J6"/>
    <mergeCell ref="F2:I2"/>
    <mergeCell ref="D2:E2"/>
    <mergeCell ref="D45:E45"/>
    <mergeCell ref="D33:E33"/>
    <mergeCell ref="D34:E34"/>
    <mergeCell ref="D35:E35"/>
    <mergeCell ref="D36:E36"/>
    <mergeCell ref="D29:E29"/>
    <mergeCell ref="D30:E30"/>
  </mergeCells>
  <conditionalFormatting sqref="G8:G47">
    <cfRule type="expression" priority="1" dxfId="11" stopIfTrue="1">
      <formula>ISERROR($G8)</formula>
    </cfRule>
  </conditionalFormatting>
  <conditionalFormatting sqref="H8:I47">
    <cfRule type="expression" priority="2" dxfId="11" stopIfTrue="1">
      <formula>ISERROR(H8)</formula>
    </cfRule>
  </conditionalFormatting>
  <dataValidations count="4">
    <dataValidation type="whole" operator="greaterThanOrEqual" allowBlank="1" showInputMessage="1" showErrorMessage="1" sqref="B8:B47 F8:F47">
      <formula1>1</formula1>
    </dataValidation>
    <dataValidation type="list" allowBlank="1" showInputMessage="1" showErrorMessage="1" sqref="C8 C10 C12 C14 C16 C18 C20 C22 C24 C26 C28 C30 C32 C34 C36 C38 C40 C42 C44 C46">
      <formula1>種別</formula1>
    </dataValidation>
    <dataValidation type="list" allowBlank="1" showInputMessage="1" showErrorMessage="1" sqref="F2">
      <formula1>大会名</formula1>
    </dataValidation>
    <dataValidation type="list" allowBlank="1" showInputMessage="1" showErrorMessage="1" sqref="D2">
      <formula1>年度</formula1>
    </dataValidation>
  </dataValidations>
  <printOptions/>
  <pageMargins left="0.75" right="0.75" top="1" bottom="1" header="0.512" footer="0.512"/>
  <pageSetup errors="blank" horizontalDpi="600" verticalDpi="600" orientation="portrait" paperSize="9" r:id="rId5"/>
  <ignoredErrors>
    <ignoredError sqref="G11:I47" evalError="1"/>
  </ignoredErrors>
  <drawing r:id="rId3"/>
  <legacyDrawing r:id="rId2"/>
  <picture r:id="rId4"/>
</worksheet>
</file>

<file path=xl/worksheets/sheet7.xml><?xml version="1.0" encoding="utf-8"?>
<worksheet xmlns="http://schemas.openxmlformats.org/spreadsheetml/2006/main" xmlns:r="http://schemas.openxmlformats.org/officeDocument/2006/relationships">
  <sheetPr codeName="Sheet10"/>
  <dimension ref="B2:L47"/>
  <sheetViews>
    <sheetView showGridLines="0" showRowColHeaders="0" showZeros="0" zoomScalePageLayoutView="0" workbookViewId="0" topLeftCell="A1">
      <pane ySplit="7" topLeftCell="A8" activePane="bottomLeft" state="frozen"/>
      <selection pane="topLeft" activeCell="A1" sqref="A1"/>
      <selection pane="bottomLeft" activeCell="D2" sqref="D2:F2"/>
    </sheetView>
  </sheetViews>
  <sheetFormatPr defaultColWidth="9.00390625" defaultRowHeight="13.5"/>
  <cols>
    <col min="1" max="1" width="4.375" style="0" customWidth="1"/>
    <col min="2" max="2" width="5.00390625" style="0" customWidth="1"/>
    <col min="4" max="5" width="7.875" style="3" customWidth="1"/>
    <col min="6" max="6" width="13.125" style="0" customWidth="1"/>
    <col min="7" max="8" width="13.875" style="0" customWidth="1"/>
    <col min="9" max="9" width="9.75390625" style="0" customWidth="1"/>
    <col min="10" max="10" width="4.375" style="0" customWidth="1"/>
  </cols>
  <sheetData>
    <row r="1" ht="18.75" customHeight="1" thickBot="1"/>
    <row r="2" spans="2:9" ht="21.75" customHeight="1" thickBot="1">
      <c r="B2" s="312" t="s">
        <v>104</v>
      </c>
      <c r="C2" s="313"/>
      <c r="D2" s="277" t="s">
        <v>190</v>
      </c>
      <c r="E2" s="352"/>
      <c r="F2" s="353"/>
      <c r="G2" s="277" t="s">
        <v>108</v>
      </c>
      <c r="H2" s="368"/>
      <c r="I2" s="369"/>
    </row>
    <row r="3" spans="2:6" ht="21.75" customHeight="1">
      <c r="B3" s="301"/>
      <c r="C3" s="301"/>
      <c r="D3" s="309"/>
      <c r="E3" s="309"/>
      <c r="F3" s="309"/>
    </row>
    <row r="4" ht="21.75" customHeight="1" thickBot="1">
      <c r="F4" s="36"/>
    </row>
    <row r="5" spans="2:10" ht="21.75" customHeight="1">
      <c r="B5" s="373" t="s">
        <v>155</v>
      </c>
      <c r="C5" s="370" t="s">
        <v>0</v>
      </c>
      <c r="D5" s="376"/>
      <c r="E5" s="208"/>
      <c r="F5" s="306" t="s">
        <v>168</v>
      </c>
      <c r="G5" s="297" t="s">
        <v>100</v>
      </c>
      <c r="H5" s="298"/>
      <c r="I5" s="287" t="s">
        <v>11</v>
      </c>
      <c r="J5" s="275" t="s">
        <v>189</v>
      </c>
    </row>
    <row r="6" spans="2:10" ht="21.75" customHeight="1">
      <c r="B6" s="374"/>
      <c r="C6" s="371"/>
      <c r="D6" s="377"/>
      <c r="E6" s="209"/>
      <c r="F6" s="307"/>
      <c r="G6" s="299"/>
      <c r="H6" s="300"/>
      <c r="I6" s="288"/>
      <c r="J6" s="276"/>
    </row>
    <row r="7" spans="2:10" ht="21.75" customHeight="1" thickBot="1">
      <c r="B7" s="374"/>
      <c r="C7" s="371"/>
      <c r="D7" s="377"/>
      <c r="E7" s="209"/>
      <c r="F7" s="308"/>
      <c r="G7" s="39" t="s">
        <v>72</v>
      </c>
      <c r="H7" s="40" t="s">
        <v>7</v>
      </c>
      <c r="I7" s="375"/>
      <c r="J7" s="212"/>
    </row>
    <row r="8" spans="2:9" ht="18.75" customHeight="1" thickTop="1">
      <c r="B8" s="354" t="s">
        <v>171</v>
      </c>
      <c r="C8" s="385" t="s">
        <v>156</v>
      </c>
      <c r="D8" s="328" t="s">
        <v>112</v>
      </c>
      <c r="E8" s="329"/>
      <c r="F8" s="64">
        <v>2</v>
      </c>
      <c r="G8" s="112" t="str">
        <f>IF(ISBLANK($F8),"",VLOOKUP($F8,'部員名簿'!$A$9:$J$99,3,FALSE))</f>
        <v>大石</v>
      </c>
      <c r="H8" s="113" t="str">
        <f>IF(ISBLANK($F8),"",VLOOKUP($F8,'部員名簿'!$A$9:$J$99,4,FALSE))</f>
        <v>将之</v>
      </c>
      <c r="I8" s="119">
        <f>IF(ISBLANK($F8),"",VLOOKUP($F8,'部員名簿'!$A$9:$J$99,9,FALSE))</f>
        <v>3</v>
      </c>
    </row>
    <row r="9" spans="2:9" ht="18.75" customHeight="1" thickBot="1">
      <c r="B9" s="355"/>
      <c r="C9" s="386"/>
      <c r="D9" s="324" t="s">
        <v>113</v>
      </c>
      <c r="E9" s="325"/>
      <c r="F9" s="62">
        <v>3</v>
      </c>
      <c r="G9" s="115" t="str">
        <f>IF(ISBLANK($F9),"",VLOOKUP($F9,'部員名簿'!$A$9:$J$99,3,FALSE))</f>
        <v>黒石</v>
      </c>
      <c r="H9" s="116" t="str">
        <f>IF(ISBLANK($F9),"",VLOOKUP($F9,'部員名簿'!$A$9:$J$99,4,FALSE))</f>
        <v>正雄</v>
      </c>
      <c r="I9" s="120">
        <f>IF(ISBLANK($F9),"",VLOOKUP($F9,'部員名簿'!$A$9:$J$99,9,FALSE))</f>
        <v>3</v>
      </c>
    </row>
    <row r="10" spans="2:9" ht="18.75" customHeight="1">
      <c r="B10" s="356" t="s">
        <v>154</v>
      </c>
      <c r="C10" s="386"/>
      <c r="D10" s="326" t="s">
        <v>112</v>
      </c>
      <c r="E10" s="327"/>
      <c r="F10" s="61"/>
      <c r="G10" s="117">
        <f>IF(ISBLANK($F10),"",VLOOKUP($F10,'部員名簿'!$A$9:$J$99,3,FALSE))</f>
      </c>
      <c r="H10" s="118">
        <f>IF(ISBLANK($F10),"",VLOOKUP($F10,'部員名簿'!$A$9:$J$99,4,FALSE))</f>
      </c>
      <c r="I10" s="121">
        <f>IF(ISBLANK($F10),"",VLOOKUP($F10,'部員名簿'!$A$9:$J$99,9,FALSE))</f>
      </c>
    </row>
    <row r="11" spans="2:9" ht="18.75" customHeight="1">
      <c r="B11" s="357"/>
      <c r="C11" s="386"/>
      <c r="D11" s="324" t="s">
        <v>113</v>
      </c>
      <c r="E11" s="325"/>
      <c r="F11" s="62"/>
      <c r="G11" s="114">
        <f>IF(ISBLANK($F11),"",VLOOKUP($F11,'部員名簿'!$A$9:$J$99,3,FALSE))</f>
      </c>
      <c r="H11" s="50">
        <f>IF(ISBLANK($F11),"",VLOOKUP($F11,'部員名簿'!$A$9:$J$99,4,FALSE))</f>
      </c>
      <c r="I11" s="122">
        <f>IF(ISBLANK($F11),"",VLOOKUP($F11,'部員名簿'!$A$9:$J$99,9,FALSE))</f>
      </c>
    </row>
    <row r="12" spans="2:9" ht="18.75" customHeight="1">
      <c r="B12" s="357"/>
      <c r="C12" s="386"/>
      <c r="D12" s="326" t="s">
        <v>112</v>
      </c>
      <c r="E12" s="327"/>
      <c r="F12" s="61"/>
      <c r="G12" s="117">
        <f>IF(ISBLANK($F12),"",VLOOKUP($F12,'部員名簿'!$A$9:$J$99,3,FALSE))</f>
      </c>
      <c r="H12" s="118">
        <f>IF(ISBLANK($F12),"",VLOOKUP($F12,'部員名簿'!$A$9:$J$99,4,FALSE))</f>
      </c>
      <c r="I12" s="121">
        <f>IF(ISBLANK($F12),"",VLOOKUP($F12,'部員名簿'!$A$9:$J$99,9,FALSE))</f>
      </c>
    </row>
    <row r="13" spans="2:9" ht="18.75" customHeight="1">
      <c r="B13" s="357"/>
      <c r="C13" s="386"/>
      <c r="D13" s="324" t="s">
        <v>113</v>
      </c>
      <c r="E13" s="325"/>
      <c r="F13" s="62"/>
      <c r="G13" s="114">
        <f>IF(ISBLANK($F13),"",VLOOKUP($F13,'部員名簿'!$A$9:$J$99,3,FALSE))</f>
      </c>
      <c r="H13" s="50">
        <f>IF(ISBLANK($F13),"",VLOOKUP($F13,'部員名簿'!$A$9:$J$99,4,FALSE))</f>
      </c>
      <c r="I13" s="122">
        <f>IF(ISBLANK($F13),"",VLOOKUP($F13,'部員名簿'!$A$9:$J$99,9,FALSE))</f>
      </c>
    </row>
    <row r="14" spans="2:9" ht="18.75" customHeight="1">
      <c r="B14" s="357"/>
      <c r="C14" s="386"/>
      <c r="D14" s="326" t="s">
        <v>112</v>
      </c>
      <c r="E14" s="327"/>
      <c r="F14" s="61"/>
      <c r="G14" s="117">
        <f>IF(ISBLANK($F14),"",VLOOKUP($F14,'部員名簿'!$A$9:$J$99,3,FALSE))</f>
      </c>
      <c r="H14" s="118">
        <f>IF(ISBLANK($F14),"",VLOOKUP($F14,'部員名簿'!$A$9:$J$99,4,FALSE))</f>
      </c>
      <c r="I14" s="121">
        <f>IF(ISBLANK($F14),"",VLOOKUP($F14,'部員名簿'!$A$9:$J$99,9,FALSE))</f>
      </c>
    </row>
    <row r="15" spans="2:12" ht="18.75" customHeight="1" thickBot="1">
      <c r="B15" s="358"/>
      <c r="C15" s="387"/>
      <c r="D15" s="330" t="s">
        <v>113</v>
      </c>
      <c r="E15" s="331"/>
      <c r="F15" s="63"/>
      <c r="G15" s="123">
        <f>IF(ISBLANK($F15),"",VLOOKUP($F15,'部員名簿'!$A$9:$J$99,3,FALSE))</f>
      </c>
      <c r="H15" s="51">
        <f>IF(ISBLANK($F15),"",VLOOKUP($F15,'部員名簿'!$A$9:$J$99,4,FALSE))</f>
      </c>
      <c r="I15" s="124">
        <f>IF(ISBLANK($F15),"",VLOOKUP($F15,'部員名簿'!$A$9:$J$99,9,FALSE))</f>
      </c>
      <c r="L15" s="210"/>
    </row>
    <row r="16" spans="2:9" ht="18.75" customHeight="1" thickTop="1">
      <c r="B16" s="359"/>
      <c r="C16" s="400"/>
      <c r="D16" s="322" t="s">
        <v>116</v>
      </c>
      <c r="E16" s="323"/>
      <c r="F16" s="61"/>
      <c r="G16" s="125">
        <f>IF(ISBLANK($F16),"",VLOOKUP($F16,'部員名簿'!$A$9:$J$99,3,FALSE))</f>
      </c>
      <c r="H16" s="126">
        <f>IF(ISBLANK($F16),"",VLOOKUP($F16,'部員名簿'!$A$9:$J$99,4,FALSE))</f>
      </c>
      <c r="I16" s="127">
        <f>IF(ISBLANK($F16),"",VLOOKUP($F16,'部員名簿'!$A$9:$J$99,9,FALSE))</f>
      </c>
    </row>
    <row r="17" spans="2:9" ht="18.75" customHeight="1" thickBot="1">
      <c r="B17" s="360"/>
      <c r="C17" s="400"/>
      <c r="D17" s="318" t="s">
        <v>117</v>
      </c>
      <c r="E17" s="319"/>
      <c r="F17" s="62"/>
      <c r="G17" s="128">
        <f>IF(ISBLANK($F17),"",VLOOKUP($F17,'部員名簿'!$A$9:$J$99,3,FALSE))</f>
      </c>
      <c r="H17" s="129">
        <f>IF(ISBLANK($F17),"",VLOOKUP($F17,'部員名簿'!$A$9:$J$99,4,FALSE))</f>
      </c>
      <c r="I17" s="130">
        <f>IF(ISBLANK($F17),"",VLOOKUP($F17,'部員名簿'!$A$9:$J$99,9,FALSE))</f>
      </c>
    </row>
    <row r="18" spans="2:9" ht="18.75" customHeight="1">
      <c r="B18" s="380" t="s">
        <v>154</v>
      </c>
      <c r="C18" s="401"/>
      <c r="D18" s="320" t="s">
        <v>116</v>
      </c>
      <c r="E18" s="321"/>
      <c r="F18" s="61"/>
      <c r="G18" s="131">
        <f>IF(ISBLANK($F18),"",VLOOKUP($F18,'部員名簿'!$A$9:$J$99,3,FALSE))</f>
      </c>
      <c r="H18" s="132">
        <f>IF(ISBLANK($F18),"",VLOOKUP($F18,'部員名簿'!$A$9:$J$99,4,FALSE))</f>
      </c>
      <c r="I18" s="133">
        <f>IF(ISBLANK($F18),"",VLOOKUP($F18,'部員名簿'!$A$9:$J$99,9,FALSE))</f>
      </c>
    </row>
    <row r="19" spans="2:9" ht="18.75" customHeight="1">
      <c r="B19" s="380"/>
      <c r="C19" s="401"/>
      <c r="D19" s="318" t="s">
        <v>117</v>
      </c>
      <c r="E19" s="319"/>
      <c r="F19" s="62"/>
      <c r="G19" s="134">
        <f>IF(ISBLANK($F19),"",VLOOKUP($F19,'部員名簿'!$A$9:$J$99,3,FALSE))</f>
      </c>
      <c r="H19" s="52">
        <f>IF(ISBLANK($F19),"",VLOOKUP($F19,'部員名簿'!$A$9:$J$99,4,FALSE))</f>
      </c>
      <c r="I19" s="135">
        <f>IF(ISBLANK($F19),"",VLOOKUP($F19,'部員名簿'!$A$9:$J$99,9,FALSE))</f>
      </c>
    </row>
    <row r="20" spans="2:9" ht="18.75" customHeight="1">
      <c r="B20" s="380"/>
      <c r="C20" s="401"/>
      <c r="D20" s="320" t="s">
        <v>116</v>
      </c>
      <c r="E20" s="321"/>
      <c r="F20" s="61"/>
      <c r="G20" s="131">
        <f>IF(ISBLANK($F20),"",VLOOKUP($F20,'部員名簿'!$A$9:$J$99,3,FALSE))</f>
      </c>
      <c r="H20" s="132">
        <f>IF(ISBLANK($F20),"",VLOOKUP($F20,'部員名簿'!$A$9:$J$99,4,FALSE))</f>
      </c>
      <c r="I20" s="133">
        <f>IF(ISBLANK($F20),"",VLOOKUP($F20,'部員名簿'!$A$9:$J$99,9,FALSE))</f>
      </c>
    </row>
    <row r="21" spans="2:9" ht="18.75" customHeight="1">
      <c r="B21" s="380"/>
      <c r="C21" s="401"/>
      <c r="D21" s="318" t="s">
        <v>117</v>
      </c>
      <c r="E21" s="319"/>
      <c r="F21" s="62"/>
      <c r="G21" s="134">
        <f>IF(ISBLANK($F21),"",VLOOKUP($F21,'部員名簿'!$A$9:$J$99,3,FALSE))</f>
      </c>
      <c r="H21" s="52">
        <f>IF(ISBLANK($F21),"",VLOOKUP($F21,'部員名簿'!$A$9:$J$99,4,FALSE))</f>
      </c>
      <c r="I21" s="135">
        <f>IF(ISBLANK($F21),"",VLOOKUP($F21,'部員名簿'!$A$9:$J$99,9,FALSE))</f>
      </c>
    </row>
    <row r="22" spans="2:9" ht="18.75" customHeight="1">
      <c r="B22" s="380"/>
      <c r="C22" s="401"/>
      <c r="D22" s="320" t="s">
        <v>116</v>
      </c>
      <c r="E22" s="321"/>
      <c r="F22" s="61"/>
      <c r="G22" s="131">
        <f>IF(ISBLANK($F22),"",VLOOKUP($F22,'部員名簿'!$A$9:$J$99,3,FALSE))</f>
      </c>
      <c r="H22" s="132">
        <f>IF(ISBLANK($F22),"",VLOOKUP($F22,'部員名簿'!$A$9:$J$99,4,FALSE))</f>
      </c>
      <c r="I22" s="133">
        <f>IF(ISBLANK($F22),"",VLOOKUP($F22,'部員名簿'!$A$9:$J$99,9,FALSE))</f>
      </c>
    </row>
    <row r="23" spans="2:9" ht="18.75" customHeight="1" thickBot="1">
      <c r="B23" s="380"/>
      <c r="C23" s="402"/>
      <c r="D23" s="365" t="s">
        <v>117</v>
      </c>
      <c r="E23" s="366"/>
      <c r="F23" s="63"/>
      <c r="G23" s="136">
        <f>IF(ISBLANK($F23),"",VLOOKUP($F23,'部員名簿'!$A$9:$J$99,3,FALSE))</f>
      </c>
      <c r="H23" s="53">
        <f>IF(ISBLANK($F23),"",VLOOKUP($F23,'部員名簿'!$A$9:$J$99,4,FALSE))</f>
      </c>
      <c r="I23" s="137">
        <f>IF(ISBLANK($F23),"",VLOOKUP($F23,'部員名簿'!$A$9:$J$99,9,FALSE))</f>
      </c>
    </row>
    <row r="24" spans="2:9" ht="18.75" customHeight="1" thickTop="1">
      <c r="B24" s="403"/>
      <c r="C24" s="396"/>
      <c r="D24" s="336" t="s">
        <v>116</v>
      </c>
      <c r="E24" s="337"/>
      <c r="F24" s="64"/>
      <c r="G24" s="138">
        <f>IF(ISBLANK($F24),"",VLOOKUP($F24,'部員名簿'!$A$9:$J$99,3,FALSE))</f>
      </c>
      <c r="H24" s="139">
        <f>IF(ISBLANK($F24),"",VLOOKUP($F24,'部員名簿'!$A$9:$J$99,4,FALSE))</f>
      </c>
      <c r="I24" s="140">
        <f>IF(ISBLANK($F24),"",VLOOKUP($F24,'部員名簿'!$A$9:$J$99,9,FALSE))</f>
      </c>
    </row>
    <row r="25" spans="2:9" ht="18.75" customHeight="1" thickBot="1">
      <c r="B25" s="404"/>
      <c r="C25" s="397"/>
      <c r="D25" s="332" t="s">
        <v>117</v>
      </c>
      <c r="E25" s="333"/>
      <c r="F25" s="62"/>
      <c r="G25" s="141">
        <f>IF(ISBLANK($F25),"",VLOOKUP($F25,'部員名簿'!$A$9:$J$99,3,FALSE))</f>
      </c>
      <c r="H25" s="142">
        <f>IF(ISBLANK($F25),"",VLOOKUP($F25,'部員名簿'!$A$9:$J$99,4,FALSE))</f>
      </c>
      <c r="I25" s="143">
        <f>IF(ISBLANK($F25),"",VLOOKUP($F25,'部員名簿'!$A$9:$J$99,9,FALSE))</f>
      </c>
    </row>
    <row r="26" spans="2:9" ht="18.75" customHeight="1">
      <c r="B26" s="367" t="s">
        <v>154</v>
      </c>
      <c r="C26" s="398"/>
      <c r="D26" s="334" t="s">
        <v>116</v>
      </c>
      <c r="E26" s="335"/>
      <c r="F26" s="61"/>
      <c r="G26" s="144">
        <f>IF(ISBLANK($F26),"",VLOOKUP($F26,'部員名簿'!$A$9:$J$99,3,FALSE))</f>
      </c>
      <c r="H26" s="145">
        <f>IF(ISBLANK($F26),"",VLOOKUP($F26,'部員名簿'!$A$9:$J$99,4,FALSE))</f>
      </c>
      <c r="I26" s="146">
        <f>IF(ISBLANK($F26),"",VLOOKUP($F26,'部員名簿'!$A$9:$J$99,9,FALSE))</f>
      </c>
    </row>
    <row r="27" spans="2:9" ht="18.75" customHeight="1">
      <c r="B27" s="367"/>
      <c r="C27" s="398"/>
      <c r="D27" s="332" t="s">
        <v>117</v>
      </c>
      <c r="E27" s="333"/>
      <c r="F27" s="62"/>
      <c r="G27" s="147">
        <f>IF(ISBLANK($F27),"",VLOOKUP($F27,'部員名簿'!$A$9:$J$99,3,FALSE))</f>
      </c>
      <c r="H27" s="148">
        <f>IF(ISBLANK($F27),"",VLOOKUP($F27,'部員名簿'!$A$9:$J$99,4,FALSE))</f>
      </c>
      <c r="I27" s="149">
        <f>IF(ISBLANK($F27),"",VLOOKUP($F27,'部員名簿'!$A$9:$J$99,9,FALSE))</f>
      </c>
    </row>
    <row r="28" spans="2:9" ht="18.75" customHeight="1">
      <c r="B28" s="367"/>
      <c r="C28" s="398"/>
      <c r="D28" s="334" t="s">
        <v>116</v>
      </c>
      <c r="E28" s="335"/>
      <c r="F28" s="61"/>
      <c r="G28" s="144">
        <f>IF(ISBLANK($F28),"",VLOOKUP($F28,'部員名簿'!$A$9:$J$99,3,FALSE))</f>
      </c>
      <c r="H28" s="145">
        <f>IF(ISBLANK($F28),"",VLOOKUP($F28,'部員名簿'!$A$9:$J$99,4,FALSE))</f>
      </c>
      <c r="I28" s="146">
        <f>IF(ISBLANK($F28),"",VLOOKUP($F28,'部員名簿'!$A$9:$J$99,9,FALSE))</f>
      </c>
    </row>
    <row r="29" spans="2:9" ht="18.75" customHeight="1">
      <c r="B29" s="367"/>
      <c r="C29" s="398"/>
      <c r="D29" s="332" t="s">
        <v>117</v>
      </c>
      <c r="E29" s="333"/>
      <c r="F29" s="62"/>
      <c r="G29" s="147">
        <f>IF(ISBLANK($F29),"",VLOOKUP($F29,'部員名簿'!$A$9:$J$99,3,FALSE))</f>
      </c>
      <c r="H29" s="148">
        <f>IF(ISBLANK($F29),"",VLOOKUP($F29,'部員名簿'!$A$9:$J$99,4,FALSE))</f>
      </c>
      <c r="I29" s="149">
        <f>IF(ISBLANK($F29),"",VLOOKUP($F29,'部員名簿'!$A$9:$J$99,9,FALSE))</f>
      </c>
    </row>
    <row r="30" spans="2:9" ht="18.75" customHeight="1">
      <c r="B30" s="367"/>
      <c r="C30" s="398"/>
      <c r="D30" s="334" t="s">
        <v>116</v>
      </c>
      <c r="E30" s="335"/>
      <c r="F30" s="61"/>
      <c r="G30" s="144">
        <f>IF(ISBLANK($F30),"",VLOOKUP($F30,'部員名簿'!$A$9:$J$99,3,FALSE))</f>
      </c>
      <c r="H30" s="145">
        <f>IF(ISBLANK($F30),"",VLOOKUP($F30,'部員名簿'!$A$9:$J$99,4,FALSE))</f>
      </c>
      <c r="I30" s="146">
        <f>IF(ISBLANK($F30),"",VLOOKUP($F30,'部員名簿'!$A$9:$J$99,9,FALSE))</f>
      </c>
    </row>
    <row r="31" spans="2:9" ht="18.75" customHeight="1" thickBot="1">
      <c r="B31" s="367"/>
      <c r="C31" s="399"/>
      <c r="D31" s="344" t="s">
        <v>117</v>
      </c>
      <c r="E31" s="345"/>
      <c r="F31" s="63"/>
      <c r="G31" s="150">
        <f>IF(ISBLANK($F31),"",VLOOKUP($F31,'部員名簿'!$A$9:$J$99,3,FALSE))</f>
      </c>
      <c r="H31" s="151">
        <f>IF(ISBLANK($F31),"",VLOOKUP($F31,'部員名簿'!$A$9:$J$99,4,FALSE))</f>
      </c>
      <c r="I31" s="152">
        <f>IF(ISBLANK($F31),"",VLOOKUP($F31,'部員名簿'!$A$9:$J$99,9,FALSE))</f>
      </c>
    </row>
    <row r="32" spans="2:9" ht="18.75" customHeight="1" thickTop="1">
      <c r="B32" s="378"/>
      <c r="C32" s="392"/>
      <c r="D32" s="350" t="s">
        <v>116</v>
      </c>
      <c r="E32" s="351"/>
      <c r="F32" s="64"/>
      <c r="G32" s="153">
        <f>IF(ISBLANK($F32),"",VLOOKUP($F32,'部員名簿'!$A$9:$J$99,3,FALSE))</f>
      </c>
      <c r="H32" s="154">
        <f>IF(ISBLANK($F32),"",VLOOKUP($F32,'部員名簿'!$A$9:$J$99,4,FALSE))</f>
      </c>
      <c r="I32" s="155">
        <f>IF(ISBLANK($F32),"",VLOOKUP($F32,'部員名簿'!$A$9:$J$99,9,FALSE))</f>
      </c>
    </row>
    <row r="33" spans="2:9" ht="18.75" customHeight="1" thickBot="1">
      <c r="B33" s="379"/>
      <c r="C33" s="393"/>
      <c r="D33" s="346" t="s">
        <v>117</v>
      </c>
      <c r="E33" s="347"/>
      <c r="F33" s="62"/>
      <c r="G33" s="156">
        <f>IF(ISBLANK($F33),"",VLOOKUP($F33,'部員名簿'!$A$9:$J$99,3,FALSE))</f>
      </c>
      <c r="H33" s="157">
        <f>IF(ISBLANK($F33),"",VLOOKUP($F33,'部員名簿'!$A$9:$J$99,4,FALSE))</f>
      </c>
      <c r="I33" s="158">
        <f>IF(ISBLANK($F33),"",VLOOKUP($F33,'部員名簿'!$A$9:$J$99,9,FALSE))</f>
      </c>
    </row>
    <row r="34" spans="2:9" ht="18.75" customHeight="1">
      <c r="B34" s="372" t="s">
        <v>154</v>
      </c>
      <c r="C34" s="394"/>
      <c r="D34" s="348" t="s">
        <v>116</v>
      </c>
      <c r="E34" s="349"/>
      <c r="F34" s="61"/>
      <c r="G34" s="159">
        <f>IF(ISBLANK($F34),"",VLOOKUP($F34,'部員名簿'!$A$9:$J$99,3,FALSE))</f>
      </c>
      <c r="H34" s="160">
        <f>IF(ISBLANK($F34),"",VLOOKUP($F34,'部員名簿'!$A$9:$J$99,4,FALSE))</f>
      </c>
      <c r="I34" s="161">
        <f>IF(ISBLANK($F34),"",VLOOKUP($F34,'部員名簿'!$A$9:$J$99,9,FALSE))</f>
      </c>
    </row>
    <row r="35" spans="2:9" ht="18.75" customHeight="1">
      <c r="B35" s="372"/>
      <c r="C35" s="394"/>
      <c r="D35" s="346" t="s">
        <v>117</v>
      </c>
      <c r="E35" s="347"/>
      <c r="F35" s="62"/>
      <c r="G35" s="162">
        <f>IF(ISBLANK($F35),"",VLOOKUP($F35,'部員名簿'!$A$9:$J$99,3,FALSE))</f>
      </c>
      <c r="H35" s="54">
        <f>IF(ISBLANK($F35),"",VLOOKUP($F35,'部員名簿'!$A$9:$J$99,4,FALSE))</f>
      </c>
      <c r="I35" s="163">
        <f>IF(ISBLANK($F35),"",VLOOKUP($F35,'部員名簿'!$A$9:$J$99,9,FALSE))</f>
      </c>
    </row>
    <row r="36" spans="2:9" ht="18.75" customHeight="1">
      <c r="B36" s="372"/>
      <c r="C36" s="394"/>
      <c r="D36" s="348" t="s">
        <v>116</v>
      </c>
      <c r="E36" s="349"/>
      <c r="F36" s="61"/>
      <c r="G36" s="159">
        <f>IF(ISBLANK($F36),"",VLOOKUP($F36,'部員名簿'!$A$9:$J$99,3,FALSE))</f>
      </c>
      <c r="H36" s="160">
        <f>IF(ISBLANK($F36),"",VLOOKUP($F36,'部員名簿'!$A$9:$J$99,4,FALSE))</f>
      </c>
      <c r="I36" s="161">
        <f>IF(ISBLANK($F36),"",VLOOKUP($F36,'部員名簿'!$A$9:$J$99,9,FALSE))</f>
      </c>
    </row>
    <row r="37" spans="2:9" ht="18.75" customHeight="1">
      <c r="B37" s="372"/>
      <c r="C37" s="394"/>
      <c r="D37" s="346" t="s">
        <v>117</v>
      </c>
      <c r="E37" s="347"/>
      <c r="F37" s="62"/>
      <c r="G37" s="162">
        <f>IF(ISBLANK($F37),"",VLOOKUP($F37,'部員名簿'!$A$9:$J$99,3,FALSE))</f>
      </c>
      <c r="H37" s="54">
        <f>IF(ISBLANK($F37),"",VLOOKUP($F37,'部員名簿'!$A$9:$J$99,4,FALSE))</f>
      </c>
      <c r="I37" s="163">
        <f>IF(ISBLANK($F37),"",VLOOKUP($F37,'部員名簿'!$A$9:$J$99,9,FALSE))</f>
      </c>
    </row>
    <row r="38" spans="2:9" ht="18.75" customHeight="1">
      <c r="B38" s="372"/>
      <c r="C38" s="394"/>
      <c r="D38" s="348" t="s">
        <v>116</v>
      </c>
      <c r="E38" s="349"/>
      <c r="F38" s="61"/>
      <c r="G38" s="159">
        <f>IF(ISBLANK($F38),"",VLOOKUP($F38,'部員名簿'!$A$9:$J$99,3,FALSE))</f>
      </c>
      <c r="H38" s="160">
        <f>IF(ISBLANK($F38),"",VLOOKUP($F38,'部員名簿'!$A$9:$J$99,4,FALSE))</f>
      </c>
      <c r="I38" s="161">
        <f>IF(ISBLANK($F38),"",VLOOKUP($F38,'部員名簿'!$A$9:$J$99,9,FALSE))</f>
      </c>
    </row>
    <row r="39" spans="2:9" ht="18.75" customHeight="1" thickBot="1">
      <c r="B39" s="372"/>
      <c r="C39" s="395"/>
      <c r="D39" s="361" t="s">
        <v>117</v>
      </c>
      <c r="E39" s="362"/>
      <c r="F39" s="63"/>
      <c r="G39" s="164">
        <f>IF(ISBLANK($F39),"",VLOOKUP($F39,'部員名簿'!$A$9:$J$99,3,FALSE))</f>
      </c>
      <c r="H39" s="55">
        <f>IF(ISBLANK($F39),"",VLOOKUP($F39,'部員名簿'!$A$9:$J$99,4,FALSE))</f>
      </c>
      <c r="I39" s="165">
        <f>IF(ISBLANK($F39),"",VLOOKUP($F39,'部員名簿'!$A$9:$J$99,9,FALSE))</f>
      </c>
    </row>
    <row r="40" spans="2:9" ht="18.75" customHeight="1" thickTop="1">
      <c r="B40" s="381"/>
      <c r="C40" s="388"/>
      <c r="D40" s="363" t="s">
        <v>116</v>
      </c>
      <c r="E40" s="364"/>
      <c r="F40" s="64"/>
      <c r="G40" s="166">
        <f>IF(ISBLANK($F40),"",VLOOKUP($F40,'部員名簿'!$A$9:$J$99,3,FALSE))</f>
      </c>
      <c r="H40" s="167">
        <f>IF(ISBLANK($F40),"",VLOOKUP($F40,'部員名簿'!$A$9:$J$99,4,FALSE))</f>
      </c>
      <c r="I40" s="168">
        <f>IF(ISBLANK($F40),"",VLOOKUP($F40,'部員名簿'!$A$9:$J$99,9,FALSE))</f>
      </c>
    </row>
    <row r="41" spans="2:9" ht="18.75" customHeight="1" thickBot="1">
      <c r="B41" s="382"/>
      <c r="C41" s="389"/>
      <c r="D41" s="342" t="s">
        <v>117</v>
      </c>
      <c r="E41" s="343"/>
      <c r="F41" s="62"/>
      <c r="G41" s="169">
        <f>IF(ISBLANK($F41),"",VLOOKUP($F41,'部員名簿'!$A$9:$J$99,3,FALSE))</f>
      </c>
      <c r="H41" s="170">
        <f>IF(ISBLANK($F41),"",VLOOKUP($F41,'部員名簿'!$A$9:$J$99,4,FALSE))</f>
      </c>
      <c r="I41" s="171">
        <f>IF(ISBLANK($F41),"",VLOOKUP($F41,'部員名簿'!$A$9:$J$99,9,FALSE))</f>
      </c>
    </row>
    <row r="42" spans="2:9" ht="18.75" customHeight="1">
      <c r="B42" s="383" t="s">
        <v>154</v>
      </c>
      <c r="C42" s="390"/>
      <c r="D42" s="340" t="s">
        <v>116</v>
      </c>
      <c r="E42" s="341"/>
      <c r="F42" s="61"/>
      <c r="G42" s="172">
        <f>IF(ISBLANK($F42),"",VLOOKUP($F42,'部員名簿'!$A$9:$J$99,3,FALSE))</f>
      </c>
      <c r="H42" s="173">
        <f>IF(ISBLANK($F42),"",VLOOKUP($F42,'部員名簿'!$A$9:$J$99,4,FALSE))</f>
      </c>
      <c r="I42" s="174">
        <f>IF(ISBLANK($F42),"",VLOOKUP($F42,'部員名簿'!$A$9:$J$99,9,FALSE))</f>
      </c>
    </row>
    <row r="43" spans="2:9" ht="18.75" customHeight="1">
      <c r="B43" s="383"/>
      <c r="C43" s="390"/>
      <c r="D43" s="342" t="s">
        <v>117</v>
      </c>
      <c r="E43" s="343"/>
      <c r="F43" s="62"/>
      <c r="G43" s="175">
        <f>IF(ISBLANK($F43),"",VLOOKUP($F43,'部員名簿'!$A$9:$J$99,3,FALSE))</f>
      </c>
      <c r="H43" s="56">
        <f>IF(ISBLANK($F43),"",VLOOKUP($F43,'部員名簿'!$A$9:$J$99,4,FALSE))</f>
      </c>
      <c r="I43" s="176">
        <f>IF(ISBLANK($F43),"",VLOOKUP($F43,'部員名簿'!$A$9:$J$99,9,FALSE))</f>
      </c>
    </row>
    <row r="44" spans="2:9" ht="18.75" customHeight="1">
      <c r="B44" s="383"/>
      <c r="C44" s="390"/>
      <c r="D44" s="340" t="s">
        <v>116</v>
      </c>
      <c r="E44" s="341"/>
      <c r="F44" s="61"/>
      <c r="G44" s="172">
        <f>IF(ISBLANK($F44),"",VLOOKUP($F44,'部員名簿'!$A$9:$J$99,3,FALSE))</f>
      </c>
      <c r="H44" s="173">
        <f>IF(ISBLANK($F44),"",VLOOKUP($F44,'部員名簿'!$A$9:$J$99,4,FALSE))</f>
      </c>
      <c r="I44" s="174">
        <f>IF(ISBLANK($F44),"",VLOOKUP($F44,'部員名簿'!$A$9:$J$99,9,FALSE))</f>
      </c>
    </row>
    <row r="45" spans="2:9" ht="18.75" customHeight="1">
      <c r="B45" s="383"/>
      <c r="C45" s="390"/>
      <c r="D45" s="342" t="s">
        <v>117</v>
      </c>
      <c r="E45" s="343"/>
      <c r="F45" s="62"/>
      <c r="G45" s="175">
        <f>IF(ISBLANK($F45),"",VLOOKUP($F45,'部員名簿'!$A$9:$J$99,3,FALSE))</f>
      </c>
      <c r="H45" s="56">
        <f>IF(ISBLANK($F45),"",VLOOKUP($F45,'部員名簿'!$A$9:$J$99,4,FALSE))</f>
      </c>
      <c r="I45" s="176">
        <f>IF(ISBLANK($F45),"",VLOOKUP($F45,'部員名簿'!$A$9:$J$99,9,FALSE))</f>
      </c>
    </row>
    <row r="46" spans="2:9" ht="18.75" customHeight="1">
      <c r="B46" s="383"/>
      <c r="C46" s="390"/>
      <c r="D46" s="340" t="s">
        <v>116</v>
      </c>
      <c r="E46" s="341"/>
      <c r="F46" s="61"/>
      <c r="G46" s="172">
        <f>IF(ISBLANK($F46),"",VLOOKUP($F46,'部員名簿'!$A$9:$J$99,3,FALSE))</f>
      </c>
      <c r="H46" s="173">
        <f>IF(ISBLANK($F46),"",VLOOKUP($F46,'部員名簿'!$A$9:$J$99,4,FALSE))</f>
      </c>
      <c r="I46" s="174">
        <f>IF(ISBLANK($F46),"",VLOOKUP($F46,'部員名簿'!$A$9:$J$99,9,FALSE))</f>
      </c>
    </row>
    <row r="47" spans="2:9" ht="18.75" customHeight="1" thickBot="1">
      <c r="B47" s="384"/>
      <c r="C47" s="391"/>
      <c r="D47" s="338" t="s">
        <v>117</v>
      </c>
      <c r="E47" s="339"/>
      <c r="F47" s="63"/>
      <c r="G47" s="177">
        <f>IF(ISBLANK($F47),"",VLOOKUP($F47,'部員名簿'!$A$9:$J$99,3,FALSE))</f>
      </c>
      <c r="H47" s="57">
        <f>IF(ISBLANK($F47),"",VLOOKUP($F47,'部員名簿'!$A$9:$J$99,4,FALSE))</f>
      </c>
      <c r="I47" s="178">
        <f>IF(ISBLANK($F47),"",VLOOKUP($F47,'部員名簿'!$A$9:$J$99,9,FALSE))</f>
      </c>
    </row>
    <row r="48" ht="14.25" thickTop="1"/>
  </sheetData>
  <sheetProtection sheet="1" objects="1" scenarios="1"/>
  <mergeCells count="67">
    <mergeCell ref="B32:B33"/>
    <mergeCell ref="B18:B23"/>
    <mergeCell ref="B40:B41"/>
    <mergeCell ref="B42:B47"/>
    <mergeCell ref="C8:C15"/>
    <mergeCell ref="C40:C47"/>
    <mergeCell ref="C32:C39"/>
    <mergeCell ref="C24:C31"/>
    <mergeCell ref="C16:C23"/>
    <mergeCell ref="B24:B25"/>
    <mergeCell ref="B26:B31"/>
    <mergeCell ref="G2:I2"/>
    <mergeCell ref="C5:C7"/>
    <mergeCell ref="D3:F3"/>
    <mergeCell ref="B3:C3"/>
    <mergeCell ref="B34:B39"/>
    <mergeCell ref="B5:B7"/>
    <mergeCell ref="G5:H6"/>
    <mergeCell ref="I5:I7"/>
    <mergeCell ref="D5:D7"/>
    <mergeCell ref="F5:F7"/>
    <mergeCell ref="D42:E42"/>
    <mergeCell ref="D41:E41"/>
    <mergeCell ref="D14:E14"/>
    <mergeCell ref="D13:E13"/>
    <mergeCell ref="D12:E12"/>
    <mergeCell ref="D40:E40"/>
    <mergeCell ref="D29:E29"/>
    <mergeCell ref="D28:E28"/>
    <mergeCell ref="D23:E23"/>
    <mergeCell ref="B2:C2"/>
    <mergeCell ref="D2:F2"/>
    <mergeCell ref="B8:B9"/>
    <mergeCell ref="B10:B15"/>
    <mergeCell ref="B16:B17"/>
    <mergeCell ref="D39:E39"/>
    <mergeCell ref="D38:E38"/>
    <mergeCell ref="D37:E37"/>
    <mergeCell ref="D36:E36"/>
    <mergeCell ref="D30:E30"/>
    <mergeCell ref="D47:E47"/>
    <mergeCell ref="D46:E46"/>
    <mergeCell ref="D45:E45"/>
    <mergeCell ref="D44:E44"/>
    <mergeCell ref="D43:E43"/>
    <mergeCell ref="D31:E31"/>
    <mergeCell ref="D35:E35"/>
    <mergeCell ref="D34:E34"/>
    <mergeCell ref="D33:E33"/>
    <mergeCell ref="D32:E32"/>
    <mergeCell ref="D22:E22"/>
    <mergeCell ref="D21:E21"/>
    <mergeCell ref="D20:E20"/>
    <mergeCell ref="D27:E27"/>
    <mergeCell ref="D26:E26"/>
    <mergeCell ref="D25:E25"/>
    <mergeCell ref="D24:E24"/>
    <mergeCell ref="J5:J6"/>
    <mergeCell ref="D19:E19"/>
    <mergeCell ref="D18:E18"/>
    <mergeCell ref="D17:E17"/>
    <mergeCell ref="D16:E16"/>
    <mergeCell ref="D11:E11"/>
    <mergeCell ref="D10:E10"/>
    <mergeCell ref="D9:E9"/>
    <mergeCell ref="D8:E8"/>
    <mergeCell ref="D15:E15"/>
  </mergeCells>
  <conditionalFormatting sqref="G8:I15">
    <cfRule type="expression" priority="1" dxfId="12" stopIfTrue="1">
      <formula>ISERROR(G8)</formula>
    </cfRule>
  </conditionalFormatting>
  <conditionalFormatting sqref="G16:I23">
    <cfRule type="expression" priority="2" dxfId="13" stopIfTrue="1">
      <formula>ISERROR(G16)</formula>
    </cfRule>
  </conditionalFormatting>
  <conditionalFormatting sqref="G24:I31">
    <cfRule type="expression" priority="3" dxfId="14" stopIfTrue="1">
      <formula>ISERROR(G24)</formula>
    </cfRule>
  </conditionalFormatting>
  <conditionalFormatting sqref="G32:I39">
    <cfRule type="expression" priority="4" dxfId="15" stopIfTrue="1">
      <formula>ISERROR(G32)</formula>
    </cfRule>
  </conditionalFormatting>
  <conditionalFormatting sqref="G40:I47">
    <cfRule type="expression" priority="5" dxfId="16" stopIfTrue="1">
      <formula>ISERROR(G40)</formula>
    </cfRule>
  </conditionalFormatting>
  <dataValidations count="5">
    <dataValidation type="list" allowBlank="1" showInputMessage="1" showErrorMessage="1" sqref="B8:B9 B32:B33 B16:B17 B24:B25 B40:B41">
      <formula1>"　,A,B,C,D,E"</formula1>
    </dataValidation>
    <dataValidation type="list" allowBlank="1" showInputMessage="1" showErrorMessage="1" sqref="C8:C47">
      <formula1>種別</formula1>
    </dataValidation>
    <dataValidation type="whole" operator="greaterThanOrEqual" allowBlank="1" showInputMessage="1" showErrorMessage="1" sqref="F8:F47">
      <formula1>1</formula1>
    </dataValidation>
    <dataValidation type="list" allowBlank="1" showInputMessage="1" showErrorMessage="1" sqref="G2">
      <formula1>大会名</formula1>
    </dataValidation>
    <dataValidation type="list" allowBlank="1" showInputMessage="1" showErrorMessage="1" sqref="D2:E2">
      <formula1>年度</formula1>
    </dataValidation>
  </dataValidations>
  <printOptions/>
  <pageMargins left="0.75" right="0.75" top="1" bottom="1" header="0.512" footer="0.512"/>
  <pageSetup horizontalDpi="300" verticalDpi="300" orientation="portrait" paperSize="9" r:id="rId5"/>
  <ignoredErrors>
    <ignoredError sqref="G11:I48" evalError="1"/>
  </ignoredErrors>
  <drawing r:id="rId3"/>
  <legacyDrawing r:id="rId2"/>
  <picture r:id="rId4"/>
</worksheet>
</file>

<file path=xl/worksheets/sheet8.xml><?xml version="1.0" encoding="utf-8"?>
<worksheet xmlns="http://schemas.openxmlformats.org/spreadsheetml/2006/main" xmlns:r="http://schemas.openxmlformats.org/officeDocument/2006/relationships">
  <sheetPr codeName="Sheet5"/>
  <dimension ref="A1:Q70"/>
  <sheetViews>
    <sheetView showRowColHeaders="0" showZeros="0" zoomScalePageLayoutView="0" workbookViewId="0" topLeftCell="A1">
      <selection activeCell="R10" sqref="R10"/>
    </sheetView>
  </sheetViews>
  <sheetFormatPr defaultColWidth="5.625" defaultRowHeight="13.5"/>
  <cols>
    <col min="1" max="7" width="5.625" style="1" customWidth="1"/>
    <col min="8" max="8" width="5.625" style="0" customWidth="1"/>
    <col min="9" max="16" width="5.625" style="1" customWidth="1"/>
    <col min="17" max="17" width="5.625" style="0" customWidth="1"/>
    <col min="18" max="16384" width="5.625" style="1" customWidth="1"/>
  </cols>
  <sheetData>
    <row r="1" spans="1:17" ht="21.75" customHeight="1">
      <c r="A1" s="405" t="str">
        <f>IF(ISBLANK('参加申込(個人戦)'!$D$2),"",'参加申込(個人戦)'!$D$2)</f>
        <v>平成28年度</v>
      </c>
      <c r="B1" s="405"/>
      <c r="C1" s="405"/>
      <c r="D1" s="405" t="str">
        <f>IF(ISBLANK('参加申込(個人戦)'!$F$2),"",'参加申込(個人戦)'!$F$2)</f>
        <v>都道府県対抗全日本中学生大会　高知県最終予選</v>
      </c>
      <c r="E1" s="405">
        <f>IF(ISBLANK('参加申込(個人戦)'!#REF!),"",'参加申込(個人戦)'!$D$3)</f>
        <v>0</v>
      </c>
      <c r="F1" s="405">
        <f>IF(ISBLANK('参加申込(個人戦)'!#REF!),"",'参加申込(個人戦)'!$D$3)</f>
        <v>0</v>
      </c>
      <c r="G1" s="405">
        <f>IF(ISBLANK('参加申込(個人戦)'!#REF!),"",'参加申込(個人戦)'!$D$3)</f>
        <v>0</v>
      </c>
      <c r="H1" s="405">
        <f>IF(ISBLANK('参加申込(個人戦)'!#REF!),"",'参加申込(個人戦)'!$D$3)</f>
        <v>0</v>
      </c>
      <c r="I1" s="405">
        <f>IF(ISBLANK('参加申込(個人戦)'!#REF!),"",'参加申込(個人戦)'!$D$3)</f>
        <v>0</v>
      </c>
      <c r="J1" s="405">
        <f>IF(ISBLANK('参加申込(個人戦)'!#REF!),"",'参加申込(個人戦)'!$D$3)</f>
        <v>0</v>
      </c>
      <c r="L1" s="429" t="s">
        <v>119</v>
      </c>
      <c r="M1" s="429"/>
      <c r="N1" s="429"/>
      <c r="O1" s="429"/>
      <c r="P1" s="429"/>
      <c r="Q1" s="1"/>
    </row>
    <row r="2" spans="1:17" ht="11.25" customHeight="1" thickBot="1">
      <c r="A2" s="35"/>
      <c r="B2" s="35"/>
      <c r="C2" s="35"/>
      <c r="F2" s="35"/>
      <c r="H2" s="1"/>
      <c r="I2" s="35"/>
      <c r="J2" s="35"/>
      <c r="M2" s="35"/>
      <c r="P2" s="35"/>
      <c r="Q2" s="1"/>
    </row>
    <row r="3" spans="1:16" s="2" customFormat="1" ht="19.5" customHeight="1">
      <c r="A3" s="430" t="s">
        <v>1</v>
      </c>
      <c r="B3" s="431"/>
      <c r="C3" s="432">
        <f>リスト!C4</f>
        <v>0</v>
      </c>
      <c r="D3" s="432"/>
      <c r="E3" s="432"/>
      <c r="F3" s="432"/>
      <c r="G3" s="432"/>
      <c r="H3" s="432"/>
      <c r="I3" s="432"/>
      <c r="J3" s="432" t="s">
        <v>103</v>
      </c>
      <c r="K3" s="432"/>
      <c r="L3" s="433">
        <f>リスト!C6</f>
        <v>0</v>
      </c>
      <c r="M3" s="432"/>
      <c r="N3" s="432"/>
      <c r="O3" s="432"/>
      <c r="P3" s="44" t="s">
        <v>3</v>
      </c>
    </row>
    <row r="4" spans="1:16" s="2" customFormat="1" ht="19.5" customHeight="1">
      <c r="A4" s="434" t="s">
        <v>4</v>
      </c>
      <c r="B4" s="435"/>
      <c r="C4" s="45" t="s">
        <v>95</v>
      </c>
      <c r="D4" s="449">
        <f>リスト!C7</f>
        <v>0</v>
      </c>
      <c r="E4" s="440"/>
      <c r="F4" s="43" t="s">
        <v>101</v>
      </c>
      <c r="G4" s="449">
        <f>リスト!C8</f>
        <v>0</v>
      </c>
      <c r="H4" s="450"/>
      <c r="I4" s="444"/>
      <c r="J4" s="444"/>
      <c r="K4" s="444"/>
      <c r="L4" s="444"/>
      <c r="M4" s="444"/>
      <c r="N4" s="444"/>
      <c r="O4" s="444"/>
      <c r="P4" s="445"/>
    </row>
    <row r="5" spans="1:16" s="2" customFormat="1" ht="19.5" customHeight="1">
      <c r="A5" s="434"/>
      <c r="B5" s="435"/>
      <c r="C5" s="446">
        <f>リスト!C9</f>
        <v>0</v>
      </c>
      <c r="D5" s="447"/>
      <c r="E5" s="447"/>
      <c r="F5" s="447"/>
      <c r="G5" s="447"/>
      <c r="H5" s="447"/>
      <c r="I5" s="447"/>
      <c r="J5" s="447"/>
      <c r="K5" s="447"/>
      <c r="L5" s="447"/>
      <c r="M5" s="447"/>
      <c r="N5" s="447"/>
      <c r="O5" s="447"/>
      <c r="P5" s="448"/>
    </row>
    <row r="6" spans="1:16" s="2" customFormat="1" ht="19.5" customHeight="1">
      <c r="A6" s="434" t="s">
        <v>5</v>
      </c>
      <c r="B6" s="435"/>
      <c r="C6" s="438">
        <f>リスト!C10</f>
        <v>0</v>
      </c>
      <c r="D6" s="439"/>
      <c r="E6" s="440" t="str">
        <f>CONCATENATE("（",リスト!C11,"）")</f>
        <v>（）</v>
      </c>
      <c r="F6" s="440"/>
      <c r="G6" s="441">
        <f>リスト!C12</f>
        <v>0</v>
      </c>
      <c r="H6" s="442"/>
      <c r="I6" s="444" t="s">
        <v>96</v>
      </c>
      <c r="J6" s="444"/>
      <c r="K6" s="438">
        <f>リスト!C13</f>
        <v>0</v>
      </c>
      <c r="L6" s="439"/>
      <c r="M6" s="440" t="str">
        <f>CONCATENATE("（",リスト!C14,"）")</f>
        <v>（）</v>
      </c>
      <c r="N6" s="440"/>
      <c r="O6" s="441">
        <f>リスト!C15</f>
        <v>0</v>
      </c>
      <c r="P6" s="454"/>
    </row>
    <row r="7" spans="1:16" s="2" customFormat="1" ht="19.5" customHeight="1">
      <c r="A7" s="434" t="s">
        <v>6</v>
      </c>
      <c r="B7" s="435"/>
      <c r="C7" s="451">
        <f>リスト!C17</f>
        <v>0</v>
      </c>
      <c r="D7" s="444"/>
      <c r="E7" s="444"/>
      <c r="F7" s="444"/>
      <c r="G7" s="444"/>
      <c r="H7" s="444"/>
      <c r="I7" s="452"/>
      <c r="J7" s="452"/>
      <c r="K7" s="452"/>
      <c r="L7" s="452"/>
      <c r="M7" s="452"/>
      <c r="N7" s="452"/>
      <c r="O7" s="452"/>
      <c r="P7" s="453"/>
    </row>
    <row r="8" spans="1:16" s="2" customFormat="1" ht="19.5" customHeight="1">
      <c r="A8" s="434" t="s">
        <v>5</v>
      </c>
      <c r="B8" s="435"/>
      <c r="C8" s="438">
        <f>リスト!C21</f>
        <v>0</v>
      </c>
      <c r="D8" s="455"/>
      <c r="E8" s="440" t="str">
        <f>CONCATENATE("（",リスト!C22,"）")</f>
        <v>（）</v>
      </c>
      <c r="F8" s="440"/>
      <c r="G8" s="441">
        <f>リスト!C23</f>
        <v>0</v>
      </c>
      <c r="H8" s="442"/>
      <c r="I8" s="444" t="s">
        <v>97</v>
      </c>
      <c r="J8" s="444"/>
      <c r="K8" s="438">
        <f>リスト!C24</f>
        <v>0</v>
      </c>
      <c r="L8" s="439"/>
      <c r="M8" s="440" t="str">
        <f>CONCATENATE("（",リスト!C25,"）")</f>
        <v>（）</v>
      </c>
      <c r="N8" s="440"/>
      <c r="O8" s="441">
        <f>リスト!C26</f>
        <v>0</v>
      </c>
      <c r="P8" s="454"/>
    </row>
    <row r="9" spans="1:16" s="2" customFormat="1" ht="19.5" customHeight="1" thickBot="1">
      <c r="A9" s="436" t="s">
        <v>91</v>
      </c>
      <c r="B9" s="437"/>
      <c r="C9" s="443">
        <f>リスト!C27</f>
        <v>0</v>
      </c>
      <c r="D9" s="443"/>
      <c r="E9" s="443"/>
      <c r="F9" s="443"/>
      <c r="G9" s="443"/>
      <c r="H9" s="443"/>
      <c r="I9" s="427"/>
      <c r="J9" s="427"/>
      <c r="K9" s="427"/>
      <c r="L9" s="427"/>
      <c r="M9" s="427"/>
      <c r="N9" s="427"/>
      <c r="O9" s="427"/>
      <c r="P9" s="428"/>
    </row>
    <row r="10" spans="8:17" ht="12" customHeight="1" thickBot="1">
      <c r="H10" s="1"/>
      <c r="Q10" s="1"/>
    </row>
    <row r="11" spans="1:17" ht="15.75" customHeight="1">
      <c r="A11" s="456" t="s">
        <v>102</v>
      </c>
      <c r="B11" s="458" t="s">
        <v>0</v>
      </c>
      <c r="C11" s="459" t="s">
        <v>98</v>
      </c>
      <c r="D11" s="460"/>
      <c r="E11" s="460"/>
      <c r="F11" s="460"/>
      <c r="G11" s="460"/>
      <c r="H11" s="460"/>
      <c r="I11" s="461"/>
      <c r="J11" s="462" t="s">
        <v>99</v>
      </c>
      <c r="K11" s="462"/>
      <c r="L11" s="462"/>
      <c r="M11" s="462"/>
      <c r="N11" s="462"/>
      <c r="O11" s="462"/>
      <c r="P11" s="463"/>
      <c r="Q11" s="1"/>
    </row>
    <row r="12" spans="1:17" ht="15.75" customHeight="1">
      <c r="A12" s="457"/>
      <c r="B12" s="426"/>
      <c r="C12" s="464" t="s">
        <v>72</v>
      </c>
      <c r="D12" s="464"/>
      <c r="E12" s="464"/>
      <c r="F12" s="464" t="s">
        <v>7</v>
      </c>
      <c r="G12" s="464"/>
      <c r="H12" s="464"/>
      <c r="I12" s="33" t="s">
        <v>11</v>
      </c>
      <c r="J12" s="464" t="s">
        <v>72</v>
      </c>
      <c r="K12" s="464"/>
      <c r="L12" s="464"/>
      <c r="M12" s="464" t="s">
        <v>7</v>
      </c>
      <c r="N12" s="464"/>
      <c r="O12" s="464"/>
      <c r="P12" s="34" t="s">
        <v>11</v>
      </c>
      <c r="Q12" s="1"/>
    </row>
    <row r="13" spans="1:17" ht="11.25" customHeight="1">
      <c r="A13" s="421">
        <f>'参加申込(個人戦)'!B8</f>
        <v>0</v>
      </c>
      <c r="B13" s="423">
        <f>'参加申込(個人戦)'!C8</f>
        <v>0</v>
      </c>
      <c r="C13" s="413" t="str">
        <f>IF(ISBLANK('参加申込(個人戦)'!$F8),"",VLOOKUP('参加申込(個人戦)'!$F8,'部員名簿'!$A$9:$J$99,5))</f>
        <v>ミゾブチ</v>
      </c>
      <c r="D13" s="414"/>
      <c r="E13" s="415"/>
      <c r="F13" s="413" t="str">
        <f>IF(ISBLANK('参加申込(個人戦)'!$F8),"",VLOOKUP('参加申込(個人戦)'!$F8,'部員名簿'!$A$9:$J$99,6))</f>
        <v>タカヒコ</v>
      </c>
      <c r="G13" s="414"/>
      <c r="H13" s="415"/>
      <c r="I13" s="411">
        <f>IF(ISBLANK('参加申込(個人戦)'!$F8),"",VLOOKUP('参加申込(個人戦)'!$F8,'部員名簿'!$A$9:$J$99,9))</f>
        <v>1</v>
      </c>
      <c r="J13" s="413" t="str">
        <f>IF(ISBLANK('参加申込(個人戦)'!$F9),"",VLOOKUP('参加申込(個人戦)'!$F9,'部員名簿'!$A$9:$J$99,5))</f>
        <v>オオイシ</v>
      </c>
      <c r="K13" s="414"/>
      <c r="L13" s="415"/>
      <c r="M13" s="413" t="str">
        <f>IF(ISBLANK('参加申込(個人戦)'!$F9),"",VLOOKUP('参加申込(個人戦)'!$F9,'部員名簿'!$A$9:$J$99,6))</f>
        <v>マサユキ</v>
      </c>
      <c r="N13" s="414"/>
      <c r="O13" s="415"/>
      <c r="P13" s="406">
        <f>IF(ISBLANK('参加申込(個人戦)'!$F9),"",VLOOKUP('参加申込(個人戦)'!$F9,'部員名簿'!$A$9:$J$99,9))</f>
        <v>3</v>
      </c>
      <c r="Q13" s="1"/>
    </row>
    <row r="14" spans="1:17" ht="18.75" customHeight="1">
      <c r="A14" s="425"/>
      <c r="B14" s="426"/>
      <c r="C14" s="408" t="str">
        <f>IF(ISBLANK('参加申込(個人戦)'!$F8),"",VLOOKUP('参加申込(個人戦)'!$F8,'部員名簿'!$A$9:$J$99,3))</f>
        <v>溝渕</v>
      </c>
      <c r="D14" s="409"/>
      <c r="E14" s="410"/>
      <c r="F14" s="408" t="str">
        <f>IF(ISBLANK('参加申込(個人戦)'!$F8),"",VLOOKUP('参加申込(個人戦)'!$F8,'部員名簿'!$A$9:$J$99,4))</f>
        <v>隆彦</v>
      </c>
      <c r="G14" s="409"/>
      <c r="H14" s="410"/>
      <c r="I14" s="412"/>
      <c r="J14" s="408" t="str">
        <f>IF(ISBLANK('参加申込(個人戦)'!$F9),"",VLOOKUP('参加申込(個人戦)'!$F9,'部員名簿'!$A$9:$J$99,3))</f>
        <v>大石</v>
      </c>
      <c r="K14" s="409"/>
      <c r="L14" s="410"/>
      <c r="M14" s="408" t="str">
        <f>IF(ISBLANK('参加申込(個人戦)'!$F9),"",VLOOKUP('参加申込(個人戦)'!$F9,'部員名簿'!$A$9:$J$99,4))</f>
        <v>将之</v>
      </c>
      <c r="N14" s="409"/>
      <c r="O14" s="410"/>
      <c r="P14" s="407"/>
      <c r="Q14" s="1"/>
    </row>
    <row r="15" spans="1:17" ht="11.25" customHeight="1">
      <c r="A15" s="421">
        <f>'参加申込(個人戦)'!B10</f>
        <v>0</v>
      </c>
      <c r="B15" s="423">
        <f>'参加申込(個人戦)'!C10</f>
        <v>0</v>
      </c>
      <c r="C15" s="413">
        <f>IF(ISBLANK('参加申込(個人戦)'!$F10),"",VLOOKUP('参加申込(個人戦)'!$F10,'部員名簿'!$A$9:$J$99,5))</f>
      </c>
      <c r="D15" s="414"/>
      <c r="E15" s="415"/>
      <c r="F15" s="413">
        <f>IF(ISBLANK('参加申込(個人戦)'!$F10),"",VLOOKUP('参加申込(個人戦)'!$F10,'部員名簿'!$A$9:$J$99,6))</f>
      </c>
      <c r="G15" s="414"/>
      <c r="H15" s="415"/>
      <c r="I15" s="411">
        <f>IF(ISBLANK('参加申込(個人戦)'!$F10),"",VLOOKUP('参加申込(個人戦)'!$F10,'部員名簿'!$A$9:$J$99,9))</f>
      </c>
      <c r="J15" s="413">
        <f>IF(ISBLANK('参加申込(個人戦)'!$F11),"",VLOOKUP('参加申込(個人戦)'!$F11,'部員名簿'!$A$9:$J$99,5))</f>
      </c>
      <c r="K15" s="414"/>
      <c r="L15" s="415"/>
      <c r="M15" s="413">
        <f>IF(ISBLANK('参加申込(個人戦)'!$F11),"",VLOOKUP('参加申込(個人戦)'!$F11,'部員名簿'!$A$9:$J$99,6))</f>
      </c>
      <c r="N15" s="414"/>
      <c r="O15" s="415"/>
      <c r="P15" s="406">
        <f>IF(ISBLANK('参加申込(個人戦)'!$F11),"",VLOOKUP('参加申込(個人戦)'!$F11,'部員名簿'!$A$9:$J$99,9))</f>
      </c>
      <c r="Q15" s="1"/>
    </row>
    <row r="16" spans="1:17" ht="18.75" customHeight="1">
      <c r="A16" s="425"/>
      <c r="B16" s="426"/>
      <c r="C16" s="408">
        <f>IF(ISBLANK('参加申込(個人戦)'!$F10),"",VLOOKUP('参加申込(個人戦)'!$F10,'部員名簿'!$A$9:$J$99,3))</f>
      </c>
      <c r="D16" s="409"/>
      <c r="E16" s="410"/>
      <c r="F16" s="408">
        <f>IF(ISBLANK('参加申込(個人戦)'!$F10),"",VLOOKUP('参加申込(個人戦)'!$F10,'部員名簿'!$A$9:$J$99,4))</f>
      </c>
      <c r="G16" s="409"/>
      <c r="H16" s="410"/>
      <c r="I16" s="412"/>
      <c r="J16" s="408">
        <f>IF(ISBLANK('参加申込(個人戦)'!$F11),"",VLOOKUP('参加申込(個人戦)'!$F11,'部員名簿'!$A$9:$J$99,3))</f>
      </c>
      <c r="K16" s="409"/>
      <c r="L16" s="410"/>
      <c r="M16" s="408">
        <f>IF(ISBLANK('参加申込(個人戦)'!$F11),"",VLOOKUP('参加申込(個人戦)'!$F11,'部員名簿'!$A$9:$J$99,4))</f>
      </c>
      <c r="N16" s="409"/>
      <c r="O16" s="410"/>
      <c r="P16" s="407"/>
      <c r="Q16" s="1"/>
    </row>
    <row r="17" spans="1:17" ht="11.25" customHeight="1">
      <c r="A17" s="421">
        <f>'参加申込(個人戦)'!B12</f>
        <v>0</v>
      </c>
      <c r="B17" s="423">
        <f>'参加申込(個人戦)'!C12</f>
        <v>0</v>
      </c>
      <c r="C17" s="413">
        <f>IF(ISBLANK('参加申込(個人戦)'!$F12),"",VLOOKUP('参加申込(個人戦)'!$F12,'部員名簿'!$A$9:$J$99,5))</f>
      </c>
      <c r="D17" s="414"/>
      <c r="E17" s="415"/>
      <c r="F17" s="413">
        <f>IF(ISBLANK('参加申込(個人戦)'!$F12),"",VLOOKUP('参加申込(個人戦)'!$F12,'部員名簿'!$A$9:$J$99,6))</f>
      </c>
      <c r="G17" s="414"/>
      <c r="H17" s="415"/>
      <c r="I17" s="411">
        <f>IF(ISBLANK('参加申込(個人戦)'!$F12),"",VLOOKUP('参加申込(個人戦)'!$F12,'部員名簿'!$A$9:$J$99,9))</f>
      </c>
      <c r="J17" s="413">
        <f>IF(ISBLANK('参加申込(個人戦)'!$F13),"",VLOOKUP('参加申込(個人戦)'!$F13,'部員名簿'!$A$9:$J$99,5))</f>
      </c>
      <c r="K17" s="414"/>
      <c r="L17" s="415"/>
      <c r="M17" s="413">
        <f>IF(ISBLANK('参加申込(個人戦)'!$F13),"",VLOOKUP('参加申込(個人戦)'!$F13,'部員名簿'!$A$9:$J$99,6))</f>
      </c>
      <c r="N17" s="414"/>
      <c r="O17" s="415"/>
      <c r="P17" s="406">
        <f>IF(ISBLANK('参加申込(個人戦)'!$F13),"",VLOOKUP('参加申込(個人戦)'!$F13,'部員名簿'!$A$9:$J$99,9))</f>
      </c>
      <c r="Q17" s="1"/>
    </row>
    <row r="18" spans="1:17" ht="18.75" customHeight="1">
      <c r="A18" s="425"/>
      <c r="B18" s="426"/>
      <c r="C18" s="408">
        <f>IF(ISBLANK('参加申込(個人戦)'!$F12),"",VLOOKUP('参加申込(個人戦)'!$F12,'部員名簿'!$A$9:$J$99,3))</f>
      </c>
      <c r="D18" s="409"/>
      <c r="E18" s="410"/>
      <c r="F18" s="408">
        <f>IF(ISBLANK('参加申込(個人戦)'!$F12),"",VLOOKUP('参加申込(個人戦)'!$F12,'部員名簿'!$A$9:$J$99,4))</f>
      </c>
      <c r="G18" s="409"/>
      <c r="H18" s="410"/>
      <c r="I18" s="412"/>
      <c r="J18" s="408">
        <f>IF(ISBLANK('参加申込(個人戦)'!$F13),"",VLOOKUP('参加申込(個人戦)'!$F13,'部員名簿'!$A$9:$J$99,3))</f>
      </c>
      <c r="K18" s="409"/>
      <c r="L18" s="410"/>
      <c r="M18" s="408">
        <f>IF(ISBLANK('参加申込(個人戦)'!$F13),"",VLOOKUP('参加申込(個人戦)'!$F13,'部員名簿'!$A$9:$J$99,4))</f>
      </c>
      <c r="N18" s="409"/>
      <c r="O18" s="410"/>
      <c r="P18" s="407"/>
      <c r="Q18" s="1"/>
    </row>
    <row r="19" spans="1:17" ht="11.25" customHeight="1">
      <c r="A19" s="421">
        <f>'参加申込(個人戦)'!B14</f>
        <v>0</v>
      </c>
      <c r="B19" s="423">
        <f>'参加申込(個人戦)'!C14</f>
        <v>0</v>
      </c>
      <c r="C19" s="413">
        <f>IF(ISBLANK('参加申込(個人戦)'!$F14),"",VLOOKUP('参加申込(個人戦)'!$F14,'部員名簿'!$A$9:$J$99,5))</f>
      </c>
      <c r="D19" s="414"/>
      <c r="E19" s="415"/>
      <c r="F19" s="413">
        <f>IF(ISBLANK('参加申込(個人戦)'!$F14),"",VLOOKUP('参加申込(個人戦)'!$F14,'部員名簿'!$A$9:$J$99,6))</f>
      </c>
      <c r="G19" s="414"/>
      <c r="H19" s="415"/>
      <c r="I19" s="411">
        <f>IF(ISBLANK('参加申込(個人戦)'!$F14),"",VLOOKUP('参加申込(個人戦)'!$F14,'部員名簿'!$A$9:$J$99,9))</f>
      </c>
      <c r="J19" s="413">
        <f>IF(ISBLANK('参加申込(個人戦)'!$F15),"",VLOOKUP('参加申込(個人戦)'!$F15,'部員名簿'!$A$9:$J$99,5))</f>
      </c>
      <c r="K19" s="414"/>
      <c r="L19" s="415"/>
      <c r="M19" s="413">
        <f>IF(ISBLANK('参加申込(個人戦)'!$F15),"",VLOOKUP('参加申込(個人戦)'!$F15,'部員名簿'!$A$9:$J$99,6))</f>
      </c>
      <c r="N19" s="414"/>
      <c r="O19" s="415"/>
      <c r="P19" s="406">
        <f>IF(ISBLANK('参加申込(個人戦)'!$F15),"",VLOOKUP('参加申込(個人戦)'!$F15,'部員名簿'!$A$9:$J$99,9))</f>
      </c>
      <c r="Q19" s="1"/>
    </row>
    <row r="20" spans="1:17" ht="18.75" customHeight="1">
      <c r="A20" s="425"/>
      <c r="B20" s="426"/>
      <c r="C20" s="408">
        <f>IF(ISBLANK('参加申込(個人戦)'!$F14),"",VLOOKUP('参加申込(個人戦)'!$F14,'部員名簿'!$A$9:$J$99,3))</f>
      </c>
      <c r="D20" s="409"/>
      <c r="E20" s="410"/>
      <c r="F20" s="408">
        <f>IF(ISBLANK('参加申込(個人戦)'!$F14),"",VLOOKUP('参加申込(個人戦)'!$F14,'部員名簿'!$A$9:$J$99,4))</f>
      </c>
      <c r="G20" s="409"/>
      <c r="H20" s="410"/>
      <c r="I20" s="412"/>
      <c r="J20" s="408">
        <f>IF(ISBLANK('参加申込(個人戦)'!$F15),"",VLOOKUP('参加申込(個人戦)'!$F15,'部員名簿'!$A$9:$J$99,3))</f>
      </c>
      <c r="K20" s="409"/>
      <c r="L20" s="410"/>
      <c r="M20" s="408">
        <f>IF(ISBLANK('参加申込(個人戦)'!$F15),"",VLOOKUP('参加申込(個人戦)'!$F15,'部員名簿'!$A$9:$J$99,4))</f>
      </c>
      <c r="N20" s="409"/>
      <c r="O20" s="410"/>
      <c r="P20" s="407"/>
      <c r="Q20" s="1"/>
    </row>
    <row r="21" spans="1:17" ht="11.25" customHeight="1">
      <c r="A21" s="421">
        <f>'参加申込(個人戦)'!B16</f>
        <v>0</v>
      </c>
      <c r="B21" s="423">
        <f>'参加申込(個人戦)'!C16</f>
        <v>0</v>
      </c>
      <c r="C21" s="413">
        <f>IF(ISBLANK('参加申込(個人戦)'!$F16),"",VLOOKUP('参加申込(個人戦)'!$F16,'部員名簿'!$A$9:$J$99,5))</f>
      </c>
      <c r="D21" s="414"/>
      <c r="E21" s="415"/>
      <c r="F21" s="413">
        <f>IF(ISBLANK('参加申込(個人戦)'!$F16),"",VLOOKUP('参加申込(個人戦)'!$F16,'部員名簿'!$A$9:$J$99,6))</f>
      </c>
      <c r="G21" s="414"/>
      <c r="H21" s="415"/>
      <c r="I21" s="411">
        <f>IF(ISBLANK('参加申込(個人戦)'!$F16),"",VLOOKUP('参加申込(個人戦)'!$F16,'部員名簿'!$A$9:$J$99,9))</f>
      </c>
      <c r="J21" s="413">
        <f>IF(ISBLANK('参加申込(個人戦)'!$F17),"",VLOOKUP('参加申込(個人戦)'!$F17,'部員名簿'!$A$9:$J$99,5))</f>
      </c>
      <c r="K21" s="414"/>
      <c r="L21" s="415"/>
      <c r="M21" s="413">
        <f>IF(ISBLANK('参加申込(個人戦)'!$F17),"",VLOOKUP('参加申込(個人戦)'!$F17,'部員名簿'!$A$9:$J$99,6))</f>
      </c>
      <c r="N21" s="414"/>
      <c r="O21" s="415"/>
      <c r="P21" s="406">
        <f>IF(ISBLANK('参加申込(個人戦)'!$F17),"",VLOOKUP('参加申込(個人戦)'!$F17,'部員名簿'!$A$9:$J$99,9))</f>
      </c>
      <c r="Q21" s="1"/>
    </row>
    <row r="22" spans="1:17" ht="18.75" customHeight="1">
      <c r="A22" s="425"/>
      <c r="B22" s="426"/>
      <c r="C22" s="408">
        <f>IF(ISBLANK('参加申込(個人戦)'!$F16),"",VLOOKUP('参加申込(個人戦)'!$F16,'部員名簿'!$A$9:$J$99,3))</f>
      </c>
      <c r="D22" s="409"/>
      <c r="E22" s="410"/>
      <c r="F22" s="408">
        <f>IF(ISBLANK('参加申込(個人戦)'!$F16),"",VLOOKUP('参加申込(個人戦)'!$F16,'部員名簿'!$A$9:$J$99,4))</f>
      </c>
      <c r="G22" s="409"/>
      <c r="H22" s="410"/>
      <c r="I22" s="412"/>
      <c r="J22" s="408">
        <f>IF(ISBLANK('参加申込(個人戦)'!$F17),"",VLOOKUP('参加申込(個人戦)'!$F17,'部員名簿'!$A$9:$J$99,3))</f>
      </c>
      <c r="K22" s="409"/>
      <c r="L22" s="410"/>
      <c r="M22" s="408">
        <f>IF(ISBLANK('参加申込(個人戦)'!$F17),"",VLOOKUP('参加申込(個人戦)'!$F17,'部員名簿'!$A$9:$J$99,4))</f>
      </c>
      <c r="N22" s="409"/>
      <c r="O22" s="410"/>
      <c r="P22" s="407"/>
      <c r="Q22" s="1"/>
    </row>
    <row r="23" spans="1:17" ht="11.25" customHeight="1">
      <c r="A23" s="421">
        <f>'参加申込(個人戦)'!B18</f>
        <v>0</v>
      </c>
      <c r="B23" s="423">
        <f>'参加申込(個人戦)'!C18</f>
        <v>0</v>
      </c>
      <c r="C23" s="413">
        <f>IF(ISBLANK('参加申込(個人戦)'!$F18),"",VLOOKUP('参加申込(個人戦)'!$F18,'部員名簿'!$A$9:$J$99,5))</f>
      </c>
      <c r="D23" s="414"/>
      <c r="E23" s="415"/>
      <c r="F23" s="413">
        <f>IF(ISBLANK('参加申込(個人戦)'!$F18),"",VLOOKUP('参加申込(個人戦)'!$F18,'部員名簿'!$A$9:$J$99,6))</f>
      </c>
      <c r="G23" s="414"/>
      <c r="H23" s="415"/>
      <c r="I23" s="411">
        <f>IF(ISBLANK('参加申込(個人戦)'!$F18),"",VLOOKUP('参加申込(個人戦)'!$F18,'部員名簿'!$A$9:$J$99,9))</f>
      </c>
      <c r="J23" s="413">
        <f>IF(ISBLANK('参加申込(個人戦)'!$F19),"",VLOOKUP('参加申込(個人戦)'!$F19,'部員名簿'!$A$9:$J$99,5))</f>
      </c>
      <c r="K23" s="414"/>
      <c r="L23" s="415"/>
      <c r="M23" s="413">
        <f>IF(ISBLANK('参加申込(個人戦)'!$F19),"",VLOOKUP('参加申込(個人戦)'!$F19,'部員名簿'!$A$9:$J$99,6))</f>
      </c>
      <c r="N23" s="414"/>
      <c r="O23" s="415"/>
      <c r="P23" s="406">
        <f>IF(ISBLANK('参加申込(個人戦)'!$F19),"",VLOOKUP('参加申込(個人戦)'!$F19,'部員名簿'!$A$9:$J$99,9))</f>
      </c>
      <c r="Q23" s="1"/>
    </row>
    <row r="24" spans="1:17" ht="18.75" customHeight="1">
      <c r="A24" s="425"/>
      <c r="B24" s="426"/>
      <c r="C24" s="408">
        <f>IF(ISBLANK('参加申込(個人戦)'!$F18),"",VLOOKUP('参加申込(個人戦)'!$F18,'部員名簿'!$A$9:$J$99,3))</f>
      </c>
      <c r="D24" s="409"/>
      <c r="E24" s="410"/>
      <c r="F24" s="408">
        <f>IF(ISBLANK('参加申込(個人戦)'!$F18),"",VLOOKUP('参加申込(個人戦)'!$F18,'部員名簿'!$A$9:$J$99,4))</f>
      </c>
      <c r="G24" s="409"/>
      <c r="H24" s="410"/>
      <c r="I24" s="412"/>
      <c r="J24" s="408">
        <f>IF(ISBLANK('参加申込(個人戦)'!$F19),"",VLOOKUP('参加申込(個人戦)'!$F19,'部員名簿'!$A$9:$J$99,3))</f>
      </c>
      <c r="K24" s="409"/>
      <c r="L24" s="410"/>
      <c r="M24" s="408">
        <f>IF(ISBLANK('参加申込(個人戦)'!$F19),"",VLOOKUP('参加申込(個人戦)'!$F19,'部員名簿'!$A$9:$J$99,4))</f>
      </c>
      <c r="N24" s="409"/>
      <c r="O24" s="410"/>
      <c r="P24" s="407"/>
      <c r="Q24" s="1"/>
    </row>
    <row r="25" spans="1:17" ht="11.25" customHeight="1">
      <c r="A25" s="421">
        <f>'参加申込(個人戦)'!B20</f>
        <v>0</v>
      </c>
      <c r="B25" s="423">
        <f>'参加申込(個人戦)'!C20</f>
        <v>0</v>
      </c>
      <c r="C25" s="413">
        <f>IF(ISBLANK('参加申込(個人戦)'!$F20),"",VLOOKUP('参加申込(個人戦)'!$F20,'部員名簿'!$A$9:$J$99,5))</f>
      </c>
      <c r="D25" s="414"/>
      <c r="E25" s="415"/>
      <c r="F25" s="413">
        <f>IF(ISBLANK('参加申込(個人戦)'!$F20),"",VLOOKUP('参加申込(個人戦)'!$F20,'部員名簿'!$A$9:$J$99,6))</f>
      </c>
      <c r="G25" s="414"/>
      <c r="H25" s="415"/>
      <c r="I25" s="411">
        <f>IF(ISBLANK('参加申込(個人戦)'!$F20),"",VLOOKUP('参加申込(個人戦)'!$F20,'部員名簿'!$A$9:$J$99,9))</f>
      </c>
      <c r="J25" s="413">
        <f>IF(ISBLANK('参加申込(個人戦)'!$F21),"",VLOOKUP('参加申込(個人戦)'!$F21,'部員名簿'!$A$9:$J$99,5))</f>
      </c>
      <c r="K25" s="414"/>
      <c r="L25" s="415"/>
      <c r="M25" s="413">
        <f>IF(ISBLANK('参加申込(個人戦)'!$F21),"",VLOOKUP('参加申込(個人戦)'!$F21,'部員名簿'!$A$9:$J$99,6))</f>
      </c>
      <c r="N25" s="414"/>
      <c r="O25" s="415"/>
      <c r="P25" s="406">
        <f>IF(ISBLANK('参加申込(個人戦)'!$F21),"",VLOOKUP('参加申込(個人戦)'!$F21,'部員名簿'!$A$9:$J$99,9))</f>
      </c>
      <c r="Q25" s="1"/>
    </row>
    <row r="26" spans="1:17" ht="18.75" customHeight="1">
      <c r="A26" s="425"/>
      <c r="B26" s="426"/>
      <c r="C26" s="408">
        <f>IF(ISBLANK('参加申込(個人戦)'!$F20),"",VLOOKUP('参加申込(個人戦)'!$F20,'部員名簿'!$A$9:$J$99,3))</f>
      </c>
      <c r="D26" s="409"/>
      <c r="E26" s="410"/>
      <c r="F26" s="408">
        <f>IF(ISBLANK('参加申込(個人戦)'!$F20),"",VLOOKUP('参加申込(個人戦)'!$F20,'部員名簿'!$A$9:$J$99,4))</f>
      </c>
      <c r="G26" s="409"/>
      <c r="H26" s="410"/>
      <c r="I26" s="412"/>
      <c r="J26" s="408">
        <f>IF(ISBLANK('参加申込(個人戦)'!$F21),"",VLOOKUP('参加申込(個人戦)'!$F21,'部員名簿'!$A$9:$J$99,3))</f>
      </c>
      <c r="K26" s="409"/>
      <c r="L26" s="410"/>
      <c r="M26" s="408">
        <f>IF(ISBLANK('参加申込(個人戦)'!$F21),"",VLOOKUP('参加申込(個人戦)'!$F21,'部員名簿'!$A$9:$J$99,4))</f>
      </c>
      <c r="N26" s="409"/>
      <c r="O26" s="410"/>
      <c r="P26" s="407"/>
      <c r="Q26" s="1"/>
    </row>
    <row r="27" spans="1:17" ht="11.25" customHeight="1">
      <c r="A27" s="421">
        <f>'参加申込(個人戦)'!B22</f>
        <v>0</v>
      </c>
      <c r="B27" s="423">
        <f>'参加申込(個人戦)'!C22</f>
        <v>0</v>
      </c>
      <c r="C27" s="413">
        <f>IF(ISBLANK('参加申込(個人戦)'!$F22),"",VLOOKUP('参加申込(個人戦)'!$F22,'部員名簿'!$A$9:$J$99,5))</f>
      </c>
      <c r="D27" s="414"/>
      <c r="E27" s="415"/>
      <c r="F27" s="413">
        <f>IF(ISBLANK('参加申込(個人戦)'!$F22),"",VLOOKUP('参加申込(個人戦)'!$F22,'部員名簿'!$A$9:$J$99,6))</f>
      </c>
      <c r="G27" s="414"/>
      <c r="H27" s="415"/>
      <c r="I27" s="411">
        <f>IF(ISBLANK('参加申込(個人戦)'!$F22),"",VLOOKUP('参加申込(個人戦)'!$F22,'部員名簿'!$A$9:$J$99,9))</f>
      </c>
      <c r="J27" s="413">
        <f>IF(ISBLANK('参加申込(個人戦)'!$F23),"",VLOOKUP('参加申込(個人戦)'!$F23,'部員名簿'!$A$9:$J$99,5))</f>
      </c>
      <c r="K27" s="414"/>
      <c r="L27" s="415"/>
      <c r="M27" s="413">
        <f>IF(ISBLANK('参加申込(個人戦)'!$F23),"",VLOOKUP('参加申込(個人戦)'!$F23,'部員名簿'!$A$9:$J$99,6))</f>
      </c>
      <c r="N27" s="414"/>
      <c r="O27" s="415"/>
      <c r="P27" s="406">
        <f>IF(ISBLANK('参加申込(個人戦)'!$F23),"",VLOOKUP('参加申込(個人戦)'!$F23,'部員名簿'!$A$9:$J$99,9))</f>
      </c>
      <c r="Q27" s="1"/>
    </row>
    <row r="28" spans="1:17" ht="18.75" customHeight="1">
      <c r="A28" s="425"/>
      <c r="B28" s="426"/>
      <c r="C28" s="408">
        <f>IF(ISBLANK('参加申込(個人戦)'!$F22),"",VLOOKUP('参加申込(個人戦)'!$F22,'部員名簿'!$A$9:$J$99,3))</f>
      </c>
      <c r="D28" s="409"/>
      <c r="E28" s="410"/>
      <c r="F28" s="408">
        <f>IF(ISBLANK('参加申込(個人戦)'!$F22),"",VLOOKUP('参加申込(個人戦)'!$F22,'部員名簿'!$A$9:$J$99,4))</f>
      </c>
      <c r="G28" s="409"/>
      <c r="H28" s="410"/>
      <c r="I28" s="412"/>
      <c r="J28" s="408">
        <f>IF(ISBLANK('参加申込(個人戦)'!$F23),"",VLOOKUP('参加申込(個人戦)'!$F23,'部員名簿'!$A$9:$J$99,3))</f>
      </c>
      <c r="K28" s="409"/>
      <c r="L28" s="410"/>
      <c r="M28" s="408">
        <f>IF(ISBLANK('参加申込(個人戦)'!$F23),"",VLOOKUP('参加申込(個人戦)'!$F23,'部員名簿'!$A$9:$J$99,4))</f>
      </c>
      <c r="N28" s="409"/>
      <c r="O28" s="410"/>
      <c r="P28" s="407"/>
      <c r="Q28" s="1"/>
    </row>
    <row r="29" spans="1:17" ht="11.25" customHeight="1">
      <c r="A29" s="421">
        <f>'参加申込(個人戦)'!B24</f>
        <v>0</v>
      </c>
      <c r="B29" s="423">
        <f>'参加申込(個人戦)'!C24</f>
        <v>0</v>
      </c>
      <c r="C29" s="413">
        <f>IF(ISBLANK('参加申込(個人戦)'!$F24),"",VLOOKUP('参加申込(個人戦)'!$F24,'部員名簿'!$A$9:$J$99,5))</f>
      </c>
      <c r="D29" s="414"/>
      <c r="E29" s="415"/>
      <c r="F29" s="413">
        <f>IF(ISBLANK('参加申込(個人戦)'!$F24),"",VLOOKUP('参加申込(個人戦)'!$F24,'部員名簿'!$A$9:$J$99,6))</f>
      </c>
      <c r="G29" s="414"/>
      <c r="H29" s="415"/>
      <c r="I29" s="411">
        <f>IF(ISBLANK('参加申込(個人戦)'!$F24),"",VLOOKUP('参加申込(個人戦)'!$F24,'部員名簿'!$A$9:$J$99,9))</f>
      </c>
      <c r="J29" s="413">
        <f>IF(ISBLANK('参加申込(個人戦)'!$F25),"",VLOOKUP('参加申込(個人戦)'!$F25,'部員名簿'!$A$9:$J$99,5))</f>
      </c>
      <c r="K29" s="414"/>
      <c r="L29" s="415"/>
      <c r="M29" s="413">
        <f>IF(ISBLANK('参加申込(個人戦)'!$F25),"",VLOOKUP('参加申込(個人戦)'!$F25,'部員名簿'!$A$9:$J$99,6))</f>
      </c>
      <c r="N29" s="414"/>
      <c r="O29" s="415"/>
      <c r="P29" s="406">
        <f>IF(ISBLANK('参加申込(個人戦)'!$F25),"",VLOOKUP('参加申込(個人戦)'!$F25,'部員名簿'!$A$9:$J$99,9))</f>
      </c>
      <c r="Q29" s="1"/>
    </row>
    <row r="30" spans="1:17" ht="18.75" customHeight="1">
      <c r="A30" s="425"/>
      <c r="B30" s="426"/>
      <c r="C30" s="408">
        <f>IF(ISBLANK('参加申込(個人戦)'!$F24),"",VLOOKUP('参加申込(個人戦)'!$F24,'部員名簿'!$A$9:$J$99,3))</f>
      </c>
      <c r="D30" s="409"/>
      <c r="E30" s="410"/>
      <c r="F30" s="408">
        <f>IF(ISBLANK('参加申込(個人戦)'!$F24),"",VLOOKUP('参加申込(個人戦)'!$F24,'部員名簿'!$A$9:$J$99,4))</f>
      </c>
      <c r="G30" s="409"/>
      <c r="H30" s="410"/>
      <c r="I30" s="412"/>
      <c r="J30" s="408">
        <f>IF(ISBLANK('参加申込(個人戦)'!$F25),"",VLOOKUP('参加申込(個人戦)'!$F25,'部員名簿'!$A$9:$J$99,3))</f>
      </c>
      <c r="K30" s="409"/>
      <c r="L30" s="410"/>
      <c r="M30" s="408">
        <f>IF(ISBLANK('参加申込(個人戦)'!$F25),"",VLOOKUP('参加申込(個人戦)'!$F25,'部員名簿'!$A$9:$J$99,4))</f>
      </c>
      <c r="N30" s="409"/>
      <c r="O30" s="410"/>
      <c r="P30" s="407"/>
      <c r="Q30" s="1"/>
    </row>
    <row r="31" spans="1:17" ht="11.25" customHeight="1">
      <c r="A31" s="421">
        <f>'参加申込(個人戦)'!B26</f>
        <v>0</v>
      </c>
      <c r="B31" s="423">
        <f>'参加申込(個人戦)'!C26</f>
        <v>0</v>
      </c>
      <c r="C31" s="413">
        <f>IF(ISBLANK('参加申込(個人戦)'!$F26),"",VLOOKUP('参加申込(個人戦)'!$F26,'部員名簿'!$A$9:$J$99,5))</f>
      </c>
      <c r="D31" s="414"/>
      <c r="E31" s="415"/>
      <c r="F31" s="413">
        <f>IF(ISBLANK('参加申込(個人戦)'!$F26),"",VLOOKUP('参加申込(個人戦)'!$F26,'部員名簿'!$A$9:$J$99,6))</f>
      </c>
      <c r="G31" s="414"/>
      <c r="H31" s="415"/>
      <c r="I31" s="411">
        <f>IF(ISBLANK('参加申込(個人戦)'!$F26),"",VLOOKUP('参加申込(個人戦)'!$F26,'部員名簿'!$A$9:$J$99,9))</f>
      </c>
      <c r="J31" s="413">
        <f>IF(ISBLANK('参加申込(個人戦)'!$F27),"",VLOOKUP('参加申込(個人戦)'!$F27,'部員名簿'!$A$9:$J$99,5))</f>
      </c>
      <c r="K31" s="414"/>
      <c r="L31" s="415"/>
      <c r="M31" s="413">
        <f>IF(ISBLANK('参加申込(個人戦)'!$F27),"",VLOOKUP('参加申込(個人戦)'!$F27,'部員名簿'!$A$9:$J$99,6))</f>
      </c>
      <c r="N31" s="414"/>
      <c r="O31" s="415"/>
      <c r="P31" s="406">
        <f>IF(ISBLANK('参加申込(個人戦)'!$F27),"",VLOOKUP('参加申込(個人戦)'!$F27,'部員名簿'!$A$9:$J$99,9))</f>
      </c>
      <c r="Q31" s="1"/>
    </row>
    <row r="32" spans="1:17" ht="18.75" customHeight="1">
      <c r="A32" s="425"/>
      <c r="B32" s="426"/>
      <c r="C32" s="408">
        <f>IF(ISBLANK('参加申込(個人戦)'!$F26),"",VLOOKUP('参加申込(個人戦)'!$F26,'部員名簿'!$A$9:$J$99,3))</f>
      </c>
      <c r="D32" s="409"/>
      <c r="E32" s="410"/>
      <c r="F32" s="408">
        <f>IF(ISBLANK('参加申込(個人戦)'!$F26),"",VLOOKUP('参加申込(個人戦)'!$F26,'部員名簿'!$A$9:$J$99,4))</f>
      </c>
      <c r="G32" s="409"/>
      <c r="H32" s="410"/>
      <c r="I32" s="412"/>
      <c r="J32" s="408">
        <f>IF(ISBLANK('参加申込(個人戦)'!$F27),"",VLOOKUP('参加申込(個人戦)'!$F27,'部員名簿'!$A$9:$J$99,3))</f>
      </c>
      <c r="K32" s="409"/>
      <c r="L32" s="410"/>
      <c r="M32" s="408">
        <f>IF(ISBLANK('参加申込(個人戦)'!$F27),"",VLOOKUP('参加申込(個人戦)'!$F27,'部員名簿'!$A$9:$J$99,4))</f>
      </c>
      <c r="N32" s="409"/>
      <c r="O32" s="410"/>
      <c r="P32" s="407"/>
      <c r="Q32" s="1"/>
    </row>
    <row r="33" spans="1:17" ht="11.25" customHeight="1">
      <c r="A33" s="421">
        <f>'参加申込(個人戦)'!B28</f>
        <v>0</v>
      </c>
      <c r="B33" s="423">
        <f>'参加申込(個人戦)'!C28</f>
        <v>0</v>
      </c>
      <c r="C33" s="413">
        <f>IF(ISBLANK('参加申込(個人戦)'!$F28),"",VLOOKUP('参加申込(個人戦)'!$F28,'部員名簿'!$A$9:$J$99,5))</f>
      </c>
      <c r="D33" s="414"/>
      <c r="E33" s="415"/>
      <c r="F33" s="413">
        <f>IF(ISBLANK('参加申込(個人戦)'!$F28),"",VLOOKUP('参加申込(個人戦)'!$F28,'部員名簿'!$A$9:$J$99,6))</f>
      </c>
      <c r="G33" s="414"/>
      <c r="H33" s="415"/>
      <c r="I33" s="411">
        <f>IF(ISBLANK('参加申込(個人戦)'!$F28),"",VLOOKUP('参加申込(個人戦)'!$F28,'部員名簿'!$A$9:$J$99,9))</f>
      </c>
      <c r="J33" s="413">
        <f>IF(ISBLANK('参加申込(個人戦)'!$F29),"",VLOOKUP('参加申込(個人戦)'!$F29,'部員名簿'!$A$9:$J$99,5))</f>
      </c>
      <c r="K33" s="414"/>
      <c r="L33" s="415"/>
      <c r="M33" s="413">
        <f>IF(ISBLANK('参加申込(個人戦)'!$F29),"",VLOOKUP('参加申込(個人戦)'!$F29,'部員名簿'!$A$9:$J$99,6))</f>
      </c>
      <c r="N33" s="414"/>
      <c r="O33" s="415"/>
      <c r="P33" s="406">
        <f>IF(ISBLANK('参加申込(個人戦)'!$F29),"",VLOOKUP('参加申込(個人戦)'!$F29,'部員名簿'!$A$9:$J$99,9))</f>
      </c>
      <c r="Q33" s="1"/>
    </row>
    <row r="34" spans="1:17" ht="18.75" customHeight="1">
      <c r="A34" s="425"/>
      <c r="B34" s="426"/>
      <c r="C34" s="408">
        <f>IF(ISBLANK('参加申込(個人戦)'!$F28),"",VLOOKUP('参加申込(個人戦)'!$F28,'部員名簿'!$A$9:$J$99,3))</f>
      </c>
      <c r="D34" s="409"/>
      <c r="E34" s="410"/>
      <c r="F34" s="408">
        <f>IF(ISBLANK('参加申込(個人戦)'!$F28),"",VLOOKUP('参加申込(個人戦)'!$F28,'部員名簿'!$A$9:$J$99,4))</f>
      </c>
      <c r="G34" s="409"/>
      <c r="H34" s="410"/>
      <c r="I34" s="412"/>
      <c r="J34" s="408">
        <f>IF(ISBLANK('参加申込(個人戦)'!$F29),"",VLOOKUP('参加申込(個人戦)'!$F29,'部員名簿'!$A$9:$J$99,3))</f>
      </c>
      <c r="K34" s="409"/>
      <c r="L34" s="410"/>
      <c r="M34" s="408">
        <f>IF(ISBLANK('参加申込(個人戦)'!$F29),"",VLOOKUP('参加申込(個人戦)'!$F29,'部員名簿'!$A$9:$J$99,4))</f>
      </c>
      <c r="N34" s="409"/>
      <c r="O34" s="410"/>
      <c r="P34" s="407"/>
      <c r="Q34" s="1"/>
    </row>
    <row r="35" spans="1:17" ht="11.25" customHeight="1">
      <c r="A35" s="421">
        <f>'参加申込(個人戦)'!B30</f>
        <v>0</v>
      </c>
      <c r="B35" s="423">
        <f>'参加申込(個人戦)'!C30</f>
        <v>0</v>
      </c>
      <c r="C35" s="413">
        <f>IF(ISBLANK('参加申込(個人戦)'!$F30),"",VLOOKUP('参加申込(個人戦)'!$F30,'部員名簿'!$A$9:$J$99,5))</f>
      </c>
      <c r="D35" s="414"/>
      <c r="E35" s="415"/>
      <c r="F35" s="413">
        <f>IF(ISBLANK('参加申込(個人戦)'!$F30),"",VLOOKUP('参加申込(個人戦)'!$F30,'部員名簿'!$A$9:$J$99,6))</f>
      </c>
      <c r="G35" s="414"/>
      <c r="H35" s="415"/>
      <c r="I35" s="411">
        <f>IF(ISBLANK('参加申込(個人戦)'!$F30),"",VLOOKUP('参加申込(個人戦)'!$F30,'部員名簿'!$A$9:$J$99,9))</f>
      </c>
      <c r="J35" s="413">
        <f>IF(ISBLANK('参加申込(個人戦)'!$F31),"",VLOOKUP('参加申込(個人戦)'!$F31,'部員名簿'!$A$9:$J$99,5))</f>
      </c>
      <c r="K35" s="414"/>
      <c r="L35" s="415"/>
      <c r="M35" s="413">
        <f>IF(ISBLANK('参加申込(個人戦)'!$F31),"",VLOOKUP('参加申込(個人戦)'!$F31,'部員名簿'!$A$9:$J$99,6))</f>
      </c>
      <c r="N35" s="414"/>
      <c r="O35" s="415"/>
      <c r="P35" s="406">
        <f>IF(ISBLANK('参加申込(個人戦)'!$F31),"",VLOOKUP('参加申込(個人戦)'!$F31,'部員名簿'!$A$9:$J$99,9))</f>
      </c>
      <c r="Q35" s="1"/>
    </row>
    <row r="36" spans="1:17" ht="18.75" customHeight="1">
      <c r="A36" s="425"/>
      <c r="B36" s="426"/>
      <c r="C36" s="408">
        <f>IF(ISBLANK('参加申込(個人戦)'!$F30),"",VLOOKUP('参加申込(個人戦)'!$F30,'部員名簿'!$A$9:$J$99,3))</f>
      </c>
      <c r="D36" s="409"/>
      <c r="E36" s="410"/>
      <c r="F36" s="408">
        <f>IF(ISBLANK('参加申込(個人戦)'!$F30),"",VLOOKUP('参加申込(個人戦)'!$F30,'部員名簿'!$A$9:$J$99,4))</f>
      </c>
      <c r="G36" s="409"/>
      <c r="H36" s="410"/>
      <c r="I36" s="412"/>
      <c r="J36" s="408">
        <f>IF(ISBLANK('参加申込(個人戦)'!$F31),"",VLOOKUP('参加申込(個人戦)'!$F31,'部員名簿'!$A$9:$J$99,3))</f>
      </c>
      <c r="K36" s="409"/>
      <c r="L36" s="410"/>
      <c r="M36" s="408">
        <f>IF(ISBLANK('参加申込(個人戦)'!$F31),"",VLOOKUP('参加申込(個人戦)'!$F31,'部員名簿'!$A$9:$J$99,4))</f>
      </c>
      <c r="N36" s="409"/>
      <c r="O36" s="410"/>
      <c r="P36" s="407"/>
      <c r="Q36" s="1"/>
    </row>
    <row r="37" spans="1:17" ht="11.25" customHeight="1">
      <c r="A37" s="421">
        <f>'参加申込(個人戦)'!B32</f>
        <v>0</v>
      </c>
      <c r="B37" s="423">
        <f>'参加申込(個人戦)'!C32</f>
        <v>0</v>
      </c>
      <c r="C37" s="413">
        <f>IF(ISBLANK('参加申込(個人戦)'!$F32),"",VLOOKUP('参加申込(個人戦)'!$F32,'部員名簿'!$A$9:$J$99,5))</f>
      </c>
      <c r="D37" s="414"/>
      <c r="E37" s="415"/>
      <c r="F37" s="413">
        <f>IF(ISBLANK('参加申込(個人戦)'!$F32),"",VLOOKUP('参加申込(個人戦)'!$F32,'部員名簿'!$A$9:$J$99,6))</f>
      </c>
      <c r="G37" s="414"/>
      <c r="H37" s="415"/>
      <c r="I37" s="411">
        <f>IF(ISBLANK('参加申込(個人戦)'!$F32),"",VLOOKUP('参加申込(個人戦)'!$F32,'部員名簿'!$A$9:$J$99,9))</f>
      </c>
      <c r="J37" s="413">
        <f>IF(ISBLANK('参加申込(個人戦)'!$F33),"",VLOOKUP('参加申込(個人戦)'!$F33,'部員名簿'!$A$9:$J$99,5))</f>
      </c>
      <c r="K37" s="414"/>
      <c r="L37" s="415"/>
      <c r="M37" s="413">
        <f>IF(ISBLANK('参加申込(個人戦)'!$F33),"",VLOOKUP('参加申込(個人戦)'!$F33,'部員名簿'!$A$9:$J$99,6))</f>
      </c>
      <c r="N37" s="414"/>
      <c r="O37" s="415"/>
      <c r="P37" s="406">
        <f>IF(ISBLANK('参加申込(個人戦)'!$F33),"",VLOOKUP('参加申込(個人戦)'!$F33,'部員名簿'!$A$9:$J$99,9))</f>
      </c>
      <c r="Q37" s="1"/>
    </row>
    <row r="38" spans="1:17" ht="18.75" customHeight="1">
      <c r="A38" s="425"/>
      <c r="B38" s="426"/>
      <c r="C38" s="408">
        <f>IF(ISBLANK('参加申込(個人戦)'!$F32),"",VLOOKUP('参加申込(個人戦)'!$F32,'部員名簿'!$A$9:$J$99,3))</f>
      </c>
      <c r="D38" s="409"/>
      <c r="E38" s="410"/>
      <c r="F38" s="408">
        <f>IF(ISBLANK('参加申込(個人戦)'!$F32),"",VLOOKUP('参加申込(個人戦)'!$F32,'部員名簿'!$A$9:$J$99,4))</f>
      </c>
      <c r="G38" s="409"/>
      <c r="H38" s="410"/>
      <c r="I38" s="412"/>
      <c r="J38" s="408">
        <f>IF(ISBLANK('参加申込(個人戦)'!$F33),"",VLOOKUP('参加申込(個人戦)'!$F33,'部員名簿'!$A$9:$J$99,3))</f>
      </c>
      <c r="K38" s="409"/>
      <c r="L38" s="410"/>
      <c r="M38" s="408">
        <f>IF(ISBLANK('参加申込(個人戦)'!$F33),"",VLOOKUP('参加申込(個人戦)'!$F33,'部員名簿'!$A$9:$J$99,4))</f>
      </c>
      <c r="N38" s="409"/>
      <c r="O38" s="410"/>
      <c r="P38" s="407"/>
      <c r="Q38" s="1"/>
    </row>
    <row r="39" spans="1:17" ht="11.25" customHeight="1">
      <c r="A39" s="421">
        <f>'参加申込(個人戦)'!B34</f>
        <v>0</v>
      </c>
      <c r="B39" s="423">
        <f>'参加申込(個人戦)'!C34</f>
        <v>0</v>
      </c>
      <c r="C39" s="413">
        <f>IF(ISBLANK('参加申込(個人戦)'!$F34),"",VLOOKUP('参加申込(個人戦)'!$F34,'部員名簿'!$A$9:$J$99,5))</f>
      </c>
      <c r="D39" s="414"/>
      <c r="E39" s="415"/>
      <c r="F39" s="413">
        <f>IF(ISBLANK('参加申込(個人戦)'!$F34),"",VLOOKUP('参加申込(個人戦)'!$F34,'部員名簿'!$A$9:$J$99,6))</f>
      </c>
      <c r="G39" s="414"/>
      <c r="H39" s="415"/>
      <c r="I39" s="411">
        <f>IF(ISBLANK('参加申込(個人戦)'!$F34),"",VLOOKUP('参加申込(個人戦)'!$F34,'部員名簿'!$A$9:$J$99,9))</f>
      </c>
      <c r="J39" s="413">
        <f>IF(ISBLANK('参加申込(個人戦)'!$F35),"",VLOOKUP('参加申込(個人戦)'!$F35,'部員名簿'!$A$9:$J$99,5))</f>
      </c>
      <c r="K39" s="414"/>
      <c r="L39" s="415"/>
      <c r="M39" s="413">
        <f>IF(ISBLANK('参加申込(個人戦)'!$F35),"",VLOOKUP('参加申込(個人戦)'!$F35,'部員名簿'!$A$9:$J$99,6))</f>
      </c>
      <c r="N39" s="414"/>
      <c r="O39" s="415"/>
      <c r="P39" s="406">
        <f>IF(ISBLANK('参加申込(個人戦)'!$F35),"",VLOOKUP('参加申込(個人戦)'!$F35,'部員名簿'!$A$9:$J$99,9))</f>
      </c>
      <c r="Q39" s="1"/>
    </row>
    <row r="40" spans="1:17" ht="18.75" customHeight="1">
      <c r="A40" s="425"/>
      <c r="B40" s="426"/>
      <c r="C40" s="408">
        <f>IF(ISBLANK('参加申込(個人戦)'!$F34),"",VLOOKUP('参加申込(個人戦)'!$F34,'部員名簿'!$A$9:$J$99,3))</f>
      </c>
      <c r="D40" s="409"/>
      <c r="E40" s="410"/>
      <c r="F40" s="408">
        <f>IF(ISBLANK('参加申込(個人戦)'!$F34),"",VLOOKUP('参加申込(個人戦)'!$F34,'部員名簿'!$A$9:$J$99,4))</f>
      </c>
      <c r="G40" s="409"/>
      <c r="H40" s="410"/>
      <c r="I40" s="412"/>
      <c r="J40" s="408">
        <f>IF(ISBLANK('参加申込(個人戦)'!$F35),"",VLOOKUP('参加申込(個人戦)'!$F35,'部員名簿'!$A$9:$J$99,3))</f>
      </c>
      <c r="K40" s="409"/>
      <c r="L40" s="410"/>
      <c r="M40" s="408">
        <f>IF(ISBLANK('参加申込(個人戦)'!$F35),"",VLOOKUP('参加申込(個人戦)'!$F35,'部員名簿'!$A$9:$J$99,4))</f>
      </c>
      <c r="N40" s="409"/>
      <c r="O40" s="410"/>
      <c r="P40" s="407"/>
      <c r="Q40" s="1"/>
    </row>
    <row r="41" spans="1:17" ht="11.25" customHeight="1">
      <c r="A41" s="421">
        <f>'参加申込(個人戦)'!B36</f>
        <v>0</v>
      </c>
      <c r="B41" s="423">
        <f>'参加申込(個人戦)'!C36</f>
        <v>0</v>
      </c>
      <c r="C41" s="413">
        <f>IF(ISBLANK('参加申込(個人戦)'!$F36),"",VLOOKUP('参加申込(個人戦)'!$F36,'部員名簿'!$A$9:$J$99,5))</f>
      </c>
      <c r="D41" s="414"/>
      <c r="E41" s="415"/>
      <c r="F41" s="413">
        <f>IF(ISBLANK('参加申込(個人戦)'!$F36),"",VLOOKUP('参加申込(個人戦)'!$F36,'部員名簿'!$A$9:$J$99,6))</f>
      </c>
      <c r="G41" s="414"/>
      <c r="H41" s="415"/>
      <c r="I41" s="411">
        <f>IF(ISBLANK('参加申込(個人戦)'!$F36),"",VLOOKUP('参加申込(個人戦)'!$F36,'部員名簿'!$A$9:$J$99,9))</f>
      </c>
      <c r="J41" s="413">
        <f>IF(ISBLANK('参加申込(個人戦)'!$F37),"",VLOOKUP('参加申込(個人戦)'!$F37,'部員名簿'!$A$9:$J$99,5))</f>
      </c>
      <c r="K41" s="414"/>
      <c r="L41" s="415"/>
      <c r="M41" s="413">
        <f>IF(ISBLANK('参加申込(個人戦)'!$F37),"",VLOOKUP('参加申込(個人戦)'!$F37,'部員名簿'!$A$9:$J$99,6))</f>
      </c>
      <c r="N41" s="414"/>
      <c r="O41" s="415"/>
      <c r="P41" s="406">
        <f>IF(ISBLANK('参加申込(個人戦)'!$F37),"",VLOOKUP('参加申込(個人戦)'!$F37,'部員名簿'!$A$9:$J$99,9))</f>
      </c>
      <c r="Q41" s="1"/>
    </row>
    <row r="42" spans="1:17" ht="18.75" customHeight="1">
      <c r="A42" s="425"/>
      <c r="B42" s="426"/>
      <c r="C42" s="408">
        <f>IF(ISBLANK('参加申込(個人戦)'!$F36),"",VLOOKUP('参加申込(個人戦)'!$F36,'部員名簿'!$A$9:$J$99,3))</f>
      </c>
      <c r="D42" s="409"/>
      <c r="E42" s="410"/>
      <c r="F42" s="408">
        <f>IF(ISBLANK('参加申込(個人戦)'!$F36),"",VLOOKUP('参加申込(個人戦)'!$F36,'部員名簿'!$A$9:$J$99,4))</f>
      </c>
      <c r="G42" s="409"/>
      <c r="H42" s="410"/>
      <c r="I42" s="412"/>
      <c r="J42" s="408">
        <f>IF(ISBLANK('参加申込(個人戦)'!$F37),"",VLOOKUP('参加申込(個人戦)'!$F37,'部員名簿'!$A$9:$J$99,3))</f>
      </c>
      <c r="K42" s="409"/>
      <c r="L42" s="410"/>
      <c r="M42" s="408">
        <f>IF(ISBLANK('参加申込(個人戦)'!$F37),"",VLOOKUP('参加申込(個人戦)'!$F37,'部員名簿'!$A$9:$J$99,4))</f>
      </c>
      <c r="N42" s="409"/>
      <c r="O42" s="410"/>
      <c r="P42" s="407"/>
      <c r="Q42" s="1"/>
    </row>
    <row r="43" spans="1:17" ht="11.25" customHeight="1">
      <c r="A43" s="421">
        <f>'参加申込(個人戦)'!B38</f>
        <v>0</v>
      </c>
      <c r="B43" s="423">
        <f>'参加申込(個人戦)'!C38</f>
        <v>0</v>
      </c>
      <c r="C43" s="413">
        <f>IF(ISBLANK('参加申込(個人戦)'!$F38),"",VLOOKUP('参加申込(個人戦)'!$F38,'部員名簿'!$A$9:$J$99,5))</f>
      </c>
      <c r="D43" s="414"/>
      <c r="E43" s="415"/>
      <c r="F43" s="413">
        <f>IF(ISBLANK('参加申込(個人戦)'!$F38),"",VLOOKUP('参加申込(個人戦)'!$F38,'部員名簿'!$A$9:$J$99,6))</f>
      </c>
      <c r="G43" s="414"/>
      <c r="H43" s="415"/>
      <c r="I43" s="411">
        <f>IF(ISBLANK('参加申込(個人戦)'!$F38),"",VLOOKUP('参加申込(個人戦)'!$F38,'部員名簿'!$A$9:$J$99,9))</f>
      </c>
      <c r="J43" s="413">
        <f>IF(ISBLANK('参加申込(個人戦)'!$F39),"",VLOOKUP('参加申込(個人戦)'!$F39,'部員名簿'!$A$9:$J$99,5))</f>
      </c>
      <c r="K43" s="414"/>
      <c r="L43" s="415"/>
      <c r="M43" s="413">
        <f>IF(ISBLANK('参加申込(個人戦)'!$F39),"",VLOOKUP('参加申込(個人戦)'!$F39,'部員名簿'!$A$9:$J$99,6))</f>
      </c>
      <c r="N43" s="414"/>
      <c r="O43" s="415"/>
      <c r="P43" s="406">
        <f>IF(ISBLANK('参加申込(個人戦)'!$F39),"",VLOOKUP('参加申込(個人戦)'!$F39,'部員名簿'!$A$9:$J$99,9))</f>
      </c>
      <c r="Q43" s="1"/>
    </row>
    <row r="44" spans="1:17" ht="18.75" customHeight="1">
      <c r="A44" s="425"/>
      <c r="B44" s="426"/>
      <c r="C44" s="408">
        <f>IF(ISBLANK('参加申込(個人戦)'!$F38),"",VLOOKUP('参加申込(個人戦)'!$F38,'部員名簿'!$A$9:$J$99,3))</f>
      </c>
      <c r="D44" s="409"/>
      <c r="E44" s="410"/>
      <c r="F44" s="408">
        <f>IF(ISBLANK('参加申込(個人戦)'!$F38),"",VLOOKUP('参加申込(個人戦)'!$F38,'部員名簿'!$A$9:$J$99,4))</f>
      </c>
      <c r="G44" s="409"/>
      <c r="H44" s="410"/>
      <c r="I44" s="412"/>
      <c r="J44" s="408">
        <f>IF(ISBLANK('参加申込(個人戦)'!$F39),"",VLOOKUP('参加申込(個人戦)'!$F39,'部員名簿'!$A$9:$J$99,3))</f>
      </c>
      <c r="K44" s="409"/>
      <c r="L44" s="410"/>
      <c r="M44" s="408">
        <f>IF(ISBLANK('参加申込(個人戦)'!$F39),"",VLOOKUP('参加申込(個人戦)'!$F39,'部員名簿'!$A$9:$J$99,4))</f>
      </c>
      <c r="N44" s="409"/>
      <c r="O44" s="410"/>
      <c r="P44" s="407"/>
      <c r="Q44" s="1"/>
    </row>
    <row r="45" spans="1:17" ht="11.25" customHeight="1">
      <c r="A45" s="421">
        <f>'参加申込(個人戦)'!B40</f>
        <v>0</v>
      </c>
      <c r="B45" s="423">
        <f>'参加申込(個人戦)'!C40</f>
        <v>0</v>
      </c>
      <c r="C45" s="413">
        <f>IF(ISBLANK('参加申込(個人戦)'!$F40),"",VLOOKUP('参加申込(個人戦)'!$F40,'部員名簿'!$A$9:$J$99,5))</f>
      </c>
      <c r="D45" s="414"/>
      <c r="E45" s="415"/>
      <c r="F45" s="413">
        <f>IF(ISBLANK('参加申込(個人戦)'!$F40),"",VLOOKUP('参加申込(個人戦)'!$F40,'部員名簿'!$A$9:$J$99,6))</f>
      </c>
      <c r="G45" s="414"/>
      <c r="H45" s="415"/>
      <c r="I45" s="411">
        <f>IF(ISBLANK('参加申込(個人戦)'!$F40),"",VLOOKUP('参加申込(個人戦)'!$F40,'部員名簿'!$A$9:$J$99,9))</f>
      </c>
      <c r="J45" s="413">
        <f>IF(ISBLANK('参加申込(個人戦)'!$F41),"",VLOOKUP('参加申込(個人戦)'!$F41,'部員名簿'!$A$9:$J$99,5))</f>
      </c>
      <c r="K45" s="414"/>
      <c r="L45" s="415"/>
      <c r="M45" s="413">
        <f>IF(ISBLANK('参加申込(個人戦)'!$F41),"",VLOOKUP('参加申込(個人戦)'!$F41,'部員名簿'!$A$9:$J$99,6))</f>
      </c>
      <c r="N45" s="414"/>
      <c r="O45" s="415"/>
      <c r="P45" s="406">
        <f>IF(ISBLANK('参加申込(個人戦)'!$F41),"",VLOOKUP('参加申込(個人戦)'!$F41,'部員名簿'!$A$9:$J$99,9))</f>
      </c>
      <c r="Q45" s="1"/>
    </row>
    <row r="46" spans="1:17" ht="18.75" customHeight="1">
      <c r="A46" s="425"/>
      <c r="B46" s="426"/>
      <c r="C46" s="408">
        <f>IF(ISBLANK('参加申込(個人戦)'!$F40),"",VLOOKUP('参加申込(個人戦)'!$F40,'部員名簿'!$A$9:$J$99,3))</f>
      </c>
      <c r="D46" s="409"/>
      <c r="E46" s="410"/>
      <c r="F46" s="408">
        <f>IF(ISBLANK('参加申込(個人戦)'!$F40),"",VLOOKUP('参加申込(個人戦)'!$F40,'部員名簿'!$A$9:$J$99,4))</f>
      </c>
      <c r="G46" s="409"/>
      <c r="H46" s="410"/>
      <c r="I46" s="412"/>
      <c r="J46" s="408">
        <f>IF(ISBLANK('参加申込(個人戦)'!$F41),"",VLOOKUP('参加申込(個人戦)'!$F41,'部員名簿'!$A$9:$J$99,3))</f>
      </c>
      <c r="K46" s="409"/>
      <c r="L46" s="410"/>
      <c r="M46" s="408">
        <f>IF(ISBLANK('参加申込(個人戦)'!$F41),"",VLOOKUP('参加申込(個人戦)'!$F41,'部員名簿'!$A$9:$J$99,4))</f>
      </c>
      <c r="N46" s="409"/>
      <c r="O46" s="410"/>
      <c r="P46" s="407"/>
      <c r="Q46" s="1"/>
    </row>
    <row r="47" spans="1:17" ht="11.25" customHeight="1">
      <c r="A47" s="421">
        <f>'参加申込(個人戦)'!B42</f>
        <v>0</v>
      </c>
      <c r="B47" s="423">
        <f>'参加申込(個人戦)'!C42</f>
        <v>0</v>
      </c>
      <c r="C47" s="413">
        <f>IF(ISBLANK('参加申込(個人戦)'!$F42),"",VLOOKUP('参加申込(個人戦)'!$F42,'部員名簿'!$A$9:$J$99,5))</f>
      </c>
      <c r="D47" s="414"/>
      <c r="E47" s="415"/>
      <c r="F47" s="413">
        <f>IF(ISBLANK('参加申込(個人戦)'!$F42),"",VLOOKUP('参加申込(個人戦)'!$F42,'部員名簿'!$A$9:$J$99,6))</f>
      </c>
      <c r="G47" s="414"/>
      <c r="H47" s="415"/>
      <c r="I47" s="411">
        <f>IF(ISBLANK('参加申込(個人戦)'!$F42),"",VLOOKUP('参加申込(個人戦)'!$F42,'部員名簿'!$A$9:$J$99,9))</f>
      </c>
      <c r="J47" s="413">
        <f>IF(ISBLANK('参加申込(個人戦)'!$F43),"",VLOOKUP('参加申込(個人戦)'!$F43,'部員名簿'!$A$9:$J$99,5))</f>
      </c>
      <c r="K47" s="414"/>
      <c r="L47" s="415"/>
      <c r="M47" s="413">
        <f>IF(ISBLANK('参加申込(個人戦)'!$F43),"",VLOOKUP('参加申込(個人戦)'!$F43,'部員名簿'!$A$9:$J$99,6))</f>
      </c>
      <c r="N47" s="414"/>
      <c r="O47" s="415"/>
      <c r="P47" s="406">
        <f>IF(ISBLANK('参加申込(個人戦)'!$F43),"",VLOOKUP('参加申込(個人戦)'!$F43,'部員名簿'!$A$9:$J$99,9))</f>
      </c>
      <c r="Q47" s="1"/>
    </row>
    <row r="48" spans="1:17" ht="18.75" customHeight="1">
      <c r="A48" s="425"/>
      <c r="B48" s="426"/>
      <c r="C48" s="408">
        <f>IF(ISBLANK('参加申込(個人戦)'!$F42),"",VLOOKUP('参加申込(個人戦)'!$F42,'部員名簿'!$A$9:$J$99,3))</f>
      </c>
      <c r="D48" s="409"/>
      <c r="E48" s="410"/>
      <c r="F48" s="408">
        <f>IF(ISBLANK('参加申込(個人戦)'!$F42),"",VLOOKUP('参加申込(個人戦)'!$F42,'部員名簿'!$A$9:$J$99,4))</f>
      </c>
      <c r="G48" s="409"/>
      <c r="H48" s="410"/>
      <c r="I48" s="412"/>
      <c r="J48" s="408">
        <f>IF(ISBLANK('参加申込(個人戦)'!$F43),"",VLOOKUP('参加申込(個人戦)'!$F43,'部員名簿'!$A$9:$J$99,3))</f>
      </c>
      <c r="K48" s="409"/>
      <c r="L48" s="410"/>
      <c r="M48" s="408">
        <f>IF(ISBLANK('参加申込(個人戦)'!$F43),"",VLOOKUP('参加申込(個人戦)'!$F43,'部員名簿'!$A$9:$J$99,4))</f>
      </c>
      <c r="N48" s="409"/>
      <c r="O48" s="410"/>
      <c r="P48" s="407"/>
      <c r="Q48" s="1"/>
    </row>
    <row r="49" spans="1:17" ht="11.25" customHeight="1">
      <c r="A49" s="421">
        <f>'参加申込(個人戦)'!B44</f>
        <v>0</v>
      </c>
      <c r="B49" s="423">
        <f>'参加申込(個人戦)'!C44</f>
        <v>0</v>
      </c>
      <c r="C49" s="413">
        <f>IF(ISBLANK('参加申込(個人戦)'!$F44),"",VLOOKUP('参加申込(個人戦)'!$F44,'部員名簿'!$A$9:$J$99,5))</f>
      </c>
      <c r="D49" s="414"/>
      <c r="E49" s="415"/>
      <c r="F49" s="413">
        <f>IF(ISBLANK('参加申込(個人戦)'!$F44),"",VLOOKUP('参加申込(個人戦)'!$F44,'部員名簿'!$A$9:$J$99,6))</f>
      </c>
      <c r="G49" s="414"/>
      <c r="H49" s="415"/>
      <c r="I49" s="411">
        <f>IF(ISBLANK('参加申込(個人戦)'!$F44),"",VLOOKUP('参加申込(個人戦)'!$F44,'部員名簿'!$A$9:$J$99,9))</f>
      </c>
      <c r="J49" s="413">
        <f>IF(ISBLANK('参加申込(個人戦)'!$F45),"",VLOOKUP('参加申込(個人戦)'!$F45,'部員名簿'!$A$9:$J$99,5))</f>
      </c>
      <c r="K49" s="414"/>
      <c r="L49" s="415"/>
      <c r="M49" s="413">
        <f>IF(ISBLANK('参加申込(個人戦)'!$F45),"",VLOOKUP('参加申込(個人戦)'!$F45,'部員名簿'!$A$9:$J$99,6))</f>
      </c>
      <c r="N49" s="414"/>
      <c r="O49" s="415"/>
      <c r="P49" s="406">
        <f>IF(ISBLANK('参加申込(個人戦)'!$F45),"",VLOOKUP('参加申込(個人戦)'!$F45,'部員名簿'!$A$9:$J$99,9))</f>
      </c>
      <c r="Q49" s="1"/>
    </row>
    <row r="50" spans="1:17" ht="18.75" customHeight="1">
      <c r="A50" s="425"/>
      <c r="B50" s="426"/>
      <c r="C50" s="408">
        <f>IF(ISBLANK('参加申込(個人戦)'!$F44),"",VLOOKUP('参加申込(個人戦)'!$F44,'部員名簿'!$A$9:$J$99,3))</f>
      </c>
      <c r="D50" s="409"/>
      <c r="E50" s="410"/>
      <c r="F50" s="408">
        <f>IF(ISBLANK('参加申込(個人戦)'!$F44),"",VLOOKUP('参加申込(個人戦)'!$F44,'部員名簿'!$A$9:$J$99,4))</f>
      </c>
      <c r="G50" s="409"/>
      <c r="H50" s="410"/>
      <c r="I50" s="412"/>
      <c r="J50" s="408">
        <f>IF(ISBLANK('参加申込(個人戦)'!$F45),"",VLOOKUP('参加申込(個人戦)'!$F45,'部員名簿'!$A$9:$J$99,3))</f>
      </c>
      <c r="K50" s="409"/>
      <c r="L50" s="410"/>
      <c r="M50" s="408">
        <f>IF(ISBLANK('参加申込(個人戦)'!$F45),"",VLOOKUP('参加申込(個人戦)'!$F45,'部員名簿'!$A$9:$J$99,4))</f>
      </c>
      <c r="N50" s="409"/>
      <c r="O50" s="410"/>
      <c r="P50" s="407"/>
      <c r="Q50" s="1"/>
    </row>
    <row r="51" spans="1:17" ht="11.25" customHeight="1">
      <c r="A51" s="421">
        <f>'参加申込(個人戦)'!B46</f>
        <v>0</v>
      </c>
      <c r="B51" s="423">
        <f>'参加申込(個人戦)'!C46</f>
        <v>0</v>
      </c>
      <c r="C51" s="413">
        <f>IF(ISBLANK('参加申込(個人戦)'!$F46),"",VLOOKUP('参加申込(個人戦)'!$F46,'部員名簿'!$A$9:$J$99,5))</f>
      </c>
      <c r="D51" s="414"/>
      <c r="E51" s="415"/>
      <c r="F51" s="413">
        <f>IF(ISBLANK('参加申込(個人戦)'!$F46),"",VLOOKUP('参加申込(個人戦)'!$F46,'部員名簿'!$A$9:$J$99,6))</f>
      </c>
      <c r="G51" s="414"/>
      <c r="H51" s="415"/>
      <c r="I51" s="411">
        <f>IF(ISBLANK('参加申込(個人戦)'!$F46),"",VLOOKUP('参加申込(個人戦)'!$F46,'部員名簿'!$A$9:$J$99,9))</f>
      </c>
      <c r="J51" s="413">
        <f>IF(ISBLANK('参加申込(個人戦)'!$F47),"",VLOOKUP('参加申込(個人戦)'!$F47,'部員名簿'!$A$9:$J$99,5))</f>
      </c>
      <c r="K51" s="414"/>
      <c r="L51" s="415"/>
      <c r="M51" s="413">
        <f>IF(ISBLANK('参加申込(個人戦)'!$F47),"",VLOOKUP('参加申込(個人戦)'!$F47,'部員名簿'!$A$9:$J$99,6))</f>
      </c>
      <c r="N51" s="414"/>
      <c r="O51" s="415"/>
      <c r="P51" s="406">
        <f>IF(ISBLANK('参加申込(個人戦)'!$F47),"",VLOOKUP('参加申込(個人戦)'!$F47,'部員名簿'!$A$9:$J$99,9))</f>
      </c>
      <c r="Q51" s="1"/>
    </row>
    <row r="52" spans="1:17" ht="18.75" customHeight="1" thickBot="1">
      <c r="A52" s="422"/>
      <c r="B52" s="424"/>
      <c r="C52" s="418">
        <f>IF(ISBLANK('参加申込(個人戦)'!$F46),"",VLOOKUP('参加申込(個人戦)'!$F46,'部員名簿'!$A$9:$J$99,3))</f>
      </c>
      <c r="D52" s="419"/>
      <c r="E52" s="420"/>
      <c r="F52" s="418">
        <f>IF(ISBLANK('参加申込(個人戦)'!$F46),"",VLOOKUP('参加申込(個人戦)'!$F46,'部員名簿'!$A$9:$J$99,4))</f>
      </c>
      <c r="G52" s="419"/>
      <c r="H52" s="420"/>
      <c r="I52" s="416"/>
      <c r="J52" s="418">
        <f>IF(ISBLANK('参加申込(個人戦)'!$F47),"",VLOOKUP('参加申込(個人戦)'!$F47,'部員名簿'!$A$9:$J$99,3))</f>
      </c>
      <c r="K52" s="419"/>
      <c r="L52" s="420"/>
      <c r="M52" s="418">
        <f>IF(ISBLANK('参加申込(個人戦)'!$F47),"",VLOOKUP('参加申込(個人戦)'!$F47,'部員名簿'!$A$9:$J$99,4))</f>
      </c>
      <c r="N52" s="419"/>
      <c r="O52" s="420"/>
      <c r="P52" s="417"/>
      <c r="Q52" s="1"/>
    </row>
    <row r="53" spans="3:8" ht="13.5">
      <c r="C53" s="46"/>
      <c r="D53" s="46"/>
      <c r="E53" s="46"/>
      <c r="F53" s="46"/>
      <c r="G53" s="46"/>
      <c r="H53" s="47"/>
    </row>
    <row r="54" spans="3:8" ht="13.5">
      <c r="C54" s="46"/>
      <c r="D54" s="46"/>
      <c r="E54" s="46"/>
      <c r="F54" s="46"/>
      <c r="G54" s="46"/>
      <c r="H54" s="47"/>
    </row>
    <row r="55" spans="3:8" ht="13.5">
      <c r="C55" s="46"/>
      <c r="D55" s="46"/>
      <c r="E55" s="46"/>
      <c r="F55" s="46"/>
      <c r="G55" s="46"/>
      <c r="H55" s="47"/>
    </row>
    <row r="56" spans="3:8" ht="13.5">
      <c r="C56" s="46"/>
      <c r="D56" s="46"/>
      <c r="E56" s="46"/>
      <c r="F56" s="46"/>
      <c r="G56" s="46"/>
      <c r="H56" s="47"/>
    </row>
    <row r="57" spans="3:8" ht="13.5">
      <c r="C57" s="46"/>
      <c r="D57" s="46"/>
      <c r="E57" s="46"/>
      <c r="F57" s="46"/>
      <c r="G57" s="46"/>
      <c r="H57" s="47"/>
    </row>
    <row r="58" spans="3:8" ht="13.5">
      <c r="C58" s="46"/>
      <c r="D58" s="46"/>
      <c r="E58" s="46"/>
      <c r="F58" s="46"/>
      <c r="G58" s="46"/>
      <c r="H58" s="47"/>
    </row>
    <row r="59" spans="3:8" ht="13.5">
      <c r="C59" s="46"/>
      <c r="D59" s="46"/>
      <c r="E59" s="46"/>
      <c r="F59" s="46"/>
      <c r="G59" s="46"/>
      <c r="H59" s="47"/>
    </row>
    <row r="60" spans="3:8" ht="13.5">
      <c r="C60" s="46"/>
      <c r="D60" s="46"/>
      <c r="E60" s="46"/>
      <c r="F60" s="46"/>
      <c r="G60" s="46"/>
      <c r="H60" s="47"/>
    </row>
    <row r="61" spans="3:8" ht="13.5">
      <c r="C61" s="46"/>
      <c r="D61" s="46"/>
      <c r="E61" s="46"/>
      <c r="F61" s="46"/>
      <c r="G61" s="46"/>
      <c r="H61" s="47"/>
    </row>
    <row r="62" spans="3:8" ht="13.5">
      <c r="C62" s="46"/>
      <c r="D62" s="46"/>
      <c r="E62" s="46"/>
      <c r="F62" s="46"/>
      <c r="G62" s="46"/>
      <c r="H62" s="47"/>
    </row>
    <row r="63" spans="3:8" ht="13.5">
      <c r="C63" s="46"/>
      <c r="D63" s="46"/>
      <c r="E63" s="46"/>
      <c r="F63" s="46"/>
      <c r="G63" s="46"/>
      <c r="H63" s="47"/>
    </row>
    <row r="64" spans="3:8" ht="13.5">
      <c r="C64" s="46"/>
      <c r="D64" s="46"/>
      <c r="E64" s="46"/>
      <c r="F64" s="46"/>
      <c r="G64" s="46"/>
      <c r="H64" s="47"/>
    </row>
    <row r="65" spans="3:8" ht="13.5">
      <c r="C65" s="46"/>
      <c r="D65" s="46"/>
      <c r="E65" s="46"/>
      <c r="F65" s="46"/>
      <c r="G65" s="46"/>
      <c r="H65" s="47"/>
    </row>
    <row r="66" spans="3:8" ht="13.5">
      <c r="C66" s="46"/>
      <c r="D66" s="46"/>
      <c r="E66" s="46"/>
      <c r="F66" s="46"/>
      <c r="G66" s="46"/>
      <c r="H66" s="47"/>
    </row>
    <row r="67" spans="3:8" ht="13.5">
      <c r="C67" s="46"/>
      <c r="D67" s="46"/>
      <c r="E67" s="46"/>
      <c r="F67" s="46"/>
      <c r="G67" s="46"/>
      <c r="H67" s="47"/>
    </row>
    <row r="68" spans="3:8" ht="13.5">
      <c r="C68" s="46"/>
      <c r="D68" s="46"/>
      <c r="E68" s="46"/>
      <c r="F68" s="46"/>
      <c r="G68" s="46"/>
      <c r="H68" s="47"/>
    </row>
    <row r="69" spans="3:8" ht="13.5">
      <c r="C69" s="46"/>
      <c r="D69" s="46"/>
      <c r="E69" s="46"/>
      <c r="F69" s="46"/>
      <c r="G69" s="46"/>
      <c r="H69" s="47"/>
    </row>
    <row r="70" spans="3:8" ht="13.5">
      <c r="C70" s="46"/>
      <c r="D70" s="46"/>
      <c r="E70" s="46"/>
      <c r="F70" s="46"/>
      <c r="G70" s="46"/>
      <c r="H70" s="47"/>
    </row>
  </sheetData>
  <sheetProtection/>
  <mergeCells count="282">
    <mergeCell ref="A29:A30"/>
    <mergeCell ref="B29:B30"/>
    <mergeCell ref="C29:E29"/>
    <mergeCell ref="F29:H29"/>
    <mergeCell ref="K6:L6"/>
    <mergeCell ref="M6:N6"/>
    <mergeCell ref="I6:J6"/>
    <mergeCell ref="I27:I28"/>
    <mergeCell ref="J27:L27"/>
    <mergeCell ref="M27:O27"/>
    <mergeCell ref="P27:P28"/>
    <mergeCell ref="J28:L28"/>
    <mergeCell ref="M28:O28"/>
    <mergeCell ref="A27:A28"/>
    <mergeCell ref="B27:B28"/>
    <mergeCell ref="C27:E27"/>
    <mergeCell ref="F27:H27"/>
    <mergeCell ref="C28:E28"/>
    <mergeCell ref="F28:H28"/>
    <mergeCell ref="I25:I26"/>
    <mergeCell ref="J25:L25"/>
    <mergeCell ref="M25:O25"/>
    <mergeCell ref="P25:P26"/>
    <mergeCell ref="J26:L26"/>
    <mergeCell ref="M26:O26"/>
    <mergeCell ref="A25:A26"/>
    <mergeCell ref="B25:B26"/>
    <mergeCell ref="C25:E25"/>
    <mergeCell ref="F25:H25"/>
    <mergeCell ref="C26:E26"/>
    <mergeCell ref="F26:H26"/>
    <mergeCell ref="I23:I24"/>
    <mergeCell ref="J23:L23"/>
    <mergeCell ref="M23:O23"/>
    <mergeCell ref="P23:P24"/>
    <mergeCell ref="J24:L24"/>
    <mergeCell ref="M24:O24"/>
    <mergeCell ref="A23:A24"/>
    <mergeCell ref="B23:B24"/>
    <mergeCell ref="C23:E23"/>
    <mergeCell ref="F23:H23"/>
    <mergeCell ref="C24:E24"/>
    <mergeCell ref="F24:H24"/>
    <mergeCell ref="I21:I22"/>
    <mergeCell ref="J21:L21"/>
    <mergeCell ref="M21:O21"/>
    <mergeCell ref="P21:P22"/>
    <mergeCell ref="J22:L22"/>
    <mergeCell ref="M22:O22"/>
    <mergeCell ref="A21:A22"/>
    <mergeCell ref="B21:B22"/>
    <mergeCell ref="C21:E21"/>
    <mergeCell ref="F21:H21"/>
    <mergeCell ref="C22:E22"/>
    <mergeCell ref="F22:H22"/>
    <mergeCell ref="I13:I14"/>
    <mergeCell ref="J13:L13"/>
    <mergeCell ref="M13:O13"/>
    <mergeCell ref="P13:P14"/>
    <mergeCell ref="J14:L14"/>
    <mergeCell ref="M14:O14"/>
    <mergeCell ref="A13:A14"/>
    <mergeCell ref="B13:B14"/>
    <mergeCell ref="C13:E13"/>
    <mergeCell ref="F13:H13"/>
    <mergeCell ref="C14:E14"/>
    <mergeCell ref="F14:H14"/>
    <mergeCell ref="A11:A12"/>
    <mergeCell ref="B11:B12"/>
    <mergeCell ref="C11:I11"/>
    <mergeCell ref="J11:P11"/>
    <mergeCell ref="C12:E12"/>
    <mergeCell ref="F12:H12"/>
    <mergeCell ref="J12:L12"/>
    <mergeCell ref="M12:O12"/>
    <mergeCell ref="I8:J8"/>
    <mergeCell ref="M8:N8"/>
    <mergeCell ref="O8:P8"/>
    <mergeCell ref="A8:B8"/>
    <mergeCell ref="K8:L8"/>
    <mergeCell ref="C8:D8"/>
    <mergeCell ref="E8:F8"/>
    <mergeCell ref="C5:P5"/>
    <mergeCell ref="D4:E4"/>
    <mergeCell ref="G4:H4"/>
    <mergeCell ref="A7:B7"/>
    <mergeCell ref="C7:H7"/>
    <mergeCell ref="I7:P7"/>
    <mergeCell ref="O6:P6"/>
    <mergeCell ref="L3:O3"/>
    <mergeCell ref="A6:B6"/>
    <mergeCell ref="A9:B9"/>
    <mergeCell ref="C6:D6"/>
    <mergeCell ref="E6:F6"/>
    <mergeCell ref="G6:H6"/>
    <mergeCell ref="C9:H9"/>
    <mergeCell ref="G8:H8"/>
    <mergeCell ref="A4:B5"/>
    <mergeCell ref="I4:P4"/>
    <mergeCell ref="A19:A20"/>
    <mergeCell ref="B19:B20"/>
    <mergeCell ref="C19:E19"/>
    <mergeCell ref="F19:H19"/>
    <mergeCell ref="I9:P9"/>
    <mergeCell ref="D1:J1"/>
    <mergeCell ref="L1:P1"/>
    <mergeCell ref="A3:B3"/>
    <mergeCell ref="C3:I3"/>
    <mergeCell ref="J3:K3"/>
    <mergeCell ref="M17:O17"/>
    <mergeCell ref="P17:P18"/>
    <mergeCell ref="A15:A16"/>
    <mergeCell ref="C18:E18"/>
    <mergeCell ref="F18:H18"/>
    <mergeCell ref="J18:L18"/>
    <mergeCell ref="M18:O18"/>
    <mergeCell ref="A17:A18"/>
    <mergeCell ref="B17:B18"/>
    <mergeCell ref="C17:E17"/>
    <mergeCell ref="F17:H17"/>
    <mergeCell ref="I17:I18"/>
    <mergeCell ref="J17:L17"/>
    <mergeCell ref="B15:B16"/>
    <mergeCell ref="C15:E15"/>
    <mergeCell ref="F15:H15"/>
    <mergeCell ref="C16:E16"/>
    <mergeCell ref="F16:H16"/>
    <mergeCell ref="P15:P16"/>
    <mergeCell ref="J29:L29"/>
    <mergeCell ref="M29:O29"/>
    <mergeCell ref="P29:P30"/>
    <mergeCell ref="C30:E30"/>
    <mergeCell ref="F30:H30"/>
    <mergeCell ref="J30:L30"/>
    <mergeCell ref="M30:O30"/>
    <mergeCell ref="I29:I30"/>
    <mergeCell ref="J15:L15"/>
    <mergeCell ref="A31:A32"/>
    <mergeCell ref="B31:B32"/>
    <mergeCell ref="C31:E31"/>
    <mergeCell ref="F31:H31"/>
    <mergeCell ref="C32:E32"/>
    <mergeCell ref="F32:H32"/>
    <mergeCell ref="I31:I32"/>
    <mergeCell ref="J31:L31"/>
    <mergeCell ref="M31:O31"/>
    <mergeCell ref="P31:P32"/>
    <mergeCell ref="J32:L32"/>
    <mergeCell ref="M32:O32"/>
    <mergeCell ref="A33:A34"/>
    <mergeCell ref="B33:B34"/>
    <mergeCell ref="C33:E33"/>
    <mergeCell ref="F33:H33"/>
    <mergeCell ref="C34:E34"/>
    <mergeCell ref="F34:H34"/>
    <mergeCell ref="I33:I34"/>
    <mergeCell ref="J33:L33"/>
    <mergeCell ref="M33:O33"/>
    <mergeCell ref="P33:P34"/>
    <mergeCell ref="J34:L34"/>
    <mergeCell ref="M34:O34"/>
    <mergeCell ref="A35:A36"/>
    <mergeCell ref="B35:B36"/>
    <mergeCell ref="C35:E35"/>
    <mergeCell ref="F35:H35"/>
    <mergeCell ref="C36:E36"/>
    <mergeCell ref="F36:H36"/>
    <mergeCell ref="I35:I36"/>
    <mergeCell ref="J35:L35"/>
    <mergeCell ref="M35:O35"/>
    <mergeCell ref="P35:P36"/>
    <mergeCell ref="J36:L36"/>
    <mergeCell ref="M36:O36"/>
    <mergeCell ref="A37:A38"/>
    <mergeCell ref="B37:B38"/>
    <mergeCell ref="C37:E37"/>
    <mergeCell ref="F37:H37"/>
    <mergeCell ref="C38:E38"/>
    <mergeCell ref="F38:H38"/>
    <mergeCell ref="I37:I38"/>
    <mergeCell ref="J37:L37"/>
    <mergeCell ref="M37:O37"/>
    <mergeCell ref="P37:P38"/>
    <mergeCell ref="J38:L38"/>
    <mergeCell ref="M38:O38"/>
    <mergeCell ref="A39:A40"/>
    <mergeCell ref="B39:B40"/>
    <mergeCell ref="C39:E39"/>
    <mergeCell ref="F39:H39"/>
    <mergeCell ref="C40:E40"/>
    <mergeCell ref="F40:H40"/>
    <mergeCell ref="I39:I40"/>
    <mergeCell ref="J39:L39"/>
    <mergeCell ref="M39:O39"/>
    <mergeCell ref="P39:P40"/>
    <mergeCell ref="J40:L40"/>
    <mergeCell ref="M40:O40"/>
    <mergeCell ref="A41:A42"/>
    <mergeCell ref="B41:B42"/>
    <mergeCell ref="C41:E41"/>
    <mergeCell ref="F41:H41"/>
    <mergeCell ref="C42:E42"/>
    <mergeCell ref="F42:H42"/>
    <mergeCell ref="I41:I42"/>
    <mergeCell ref="J41:L41"/>
    <mergeCell ref="M41:O41"/>
    <mergeCell ref="P41:P42"/>
    <mergeCell ref="J42:L42"/>
    <mergeCell ref="M42:O42"/>
    <mergeCell ref="P43:P44"/>
    <mergeCell ref="J44:L44"/>
    <mergeCell ref="M44:O44"/>
    <mergeCell ref="A43:A44"/>
    <mergeCell ref="B43:B44"/>
    <mergeCell ref="C43:E43"/>
    <mergeCell ref="F43:H43"/>
    <mergeCell ref="C44:E44"/>
    <mergeCell ref="F44:H44"/>
    <mergeCell ref="I45:I46"/>
    <mergeCell ref="J45:L45"/>
    <mergeCell ref="M45:O45"/>
    <mergeCell ref="I43:I44"/>
    <mergeCell ref="J43:L43"/>
    <mergeCell ref="M43:O43"/>
    <mergeCell ref="A45:A46"/>
    <mergeCell ref="B45:B46"/>
    <mergeCell ref="C45:E45"/>
    <mergeCell ref="F45:H45"/>
    <mergeCell ref="C46:E46"/>
    <mergeCell ref="F46:H46"/>
    <mergeCell ref="P45:P46"/>
    <mergeCell ref="J46:L46"/>
    <mergeCell ref="M46:O46"/>
    <mergeCell ref="J48:L48"/>
    <mergeCell ref="M48:O48"/>
    <mergeCell ref="A47:A48"/>
    <mergeCell ref="B47:B48"/>
    <mergeCell ref="C47:E47"/>
    <mergeCell ref="F47:H47"/>
    <mergeCell ref="C48:E48"/>
    <mergeCell ref="F48:H48"/>
    <mergeCell ref="J47:L47"/>
    <mergeCell ref="M47:O47"/>
    <mergeCell ref="P49:P50"/>
    <mergeCell ref="J50:L50"/>
    <mergeCell ref="M50:O50"/>
    <mergeCell ref="P47:P48"/>
    <mergeCell ref="A49:A50"/>
    <mergeCell ref="B49:B50"/>
    <mergeCell ref="C49:E49"/>
    <mergeCell ref="F49:H49"/>
    <mergeCell ref="C50:E50"/>
    <mergeCell ref="F50:H50"/>
    <mergeCell ref="P51:P52"/>
    <mergeCell ref="J52:L52"/>
    <mergeCell ref="M52:O52"/>
    <mergeCell ref="A51:A52"/>
    <mergeCell ref="B51:B52"/>
    <mergeCell ref="C51:E51"/>
    <mergeCell ref="F51:H51"/>
    <mergeCell ref="C52:E52"/>
    <mergeCell ref="F52:H52"/>
    <mergeCell ref="M15:O15"/>
    <mergeCell ref="J16:L16"/>
    <mergeCell ref="M16:O16"/>
    <mergeCell ref="I51:I52"/>
    <mergeCell ref="J51:L51"/>
    <mergeCell ref="M51:O51"/>
    <mergeCell ref="I49:I50"/>
    <mergeCell ref="J49:L49"/>
    <mergeCell ref="M49:O49"/>
    <mergeCell ref="I47:I48"/>
    <mergeCell ref="A1:C1"/>
    <mergeCell ref="P19:P20"/>
    <mergeCell ref="C20:E20"/>
    <mergeCell ref="F20:H20"/>
    <mergeCell ref="J20:L20"/>
    <mergeCell ref="M20:O20"/>
    <mergeCell ref="I19:I20"/>
    <mergeCell ref="J19:L19"/>
    <mergeCell ref="M19:O19"/>
    <mergeCell ref="I15:I16"/>
  </mergeCells>
  <conditionalFormatting sqref="C13 F13 C14:H14 J13 M13 J14:O14 C15 C17 C19 C21 C23 C25 C27 C29 C31 C33 C35 C37 C39 C41 C43 C45 C47 C49 C51 F15 F17 F19 F21 F23 F25 F27 F29 F31 F33 F35 F37 F39 F41 F43 F45 F47 F49 F51 C16:H16 C18:H18 C20:H20 C22:H22 C24:H24 C26:H26 C28:H28 C30:H30 C32:H32 C34:H34 C36:H36 C38:H38 C40:H40 C42:H42 C44:H44 C46:H46 C48:H48 C50:H50 C52:H52 J15 J17 J19 J21 J23 J25 J27 J29 J31 J33 J35 J37 J39 J41 J43 J45 J47 J49 J51 M15 M17 M19 M21 M23 M25 M27 M29 M31 M33 M35 M37 M39 M41 M43 M45 M47 M49 M51 J16:O16 J18:O18 J20:O20 J22:O22 J24:O24 J26:O26 J28:O28 J30:O30 J32:O32 J34:O34 J36:O36 J38:O38 J40:O40 J42:O42 J44:O44 J46:O46 J48:O48 J50:O50 J52:O52 I13:I52 P13:P52">
    <cfRule type="expression" priority="1" dxfId="11" stopIfTrue="1">
      <formula>ISERROR(C13)</formula>
    </cfRule>
  </conditionalFormatting>
  <printOptions/>
  <pageMargins left="0.5905511811023623" right="0.5905511811023623" top="0.5905511811023623" bottom="0.5905511811023623" header="0.5118110236220472" footer="0.5118110236220472"/>
  <pageSetup horizontalDpi="360" verticalDpi="360" orientation="portrait" paperSize="9" r:id="rId1"/>
</worksheet>
</file>

<file path=xl/worksheets/sheet9.xml><?xml version="1.0" encoding="utf-8"?>
<worksheet xmlns="http://schemas.openxmlformats.org/spreadsheetml/2006/main" xmlns:r="http://schemas.openxmlformats.org/officeDocument/2006/relationships">
  <sheetPr codeName="Sheet11"/>
  <dimension ref="A1:Q52"/>
  <sheetViews>
    <sheetView showRowColHeaders="0" showZeros="0" zoomScalePageLayoutView="0" workbookViewId="0" topLeftCell="A25">
      <selection activeCell="A45" sqref="A45:A46"/>
    </sheetView>
  </sheetViews>
  <sheetFormatPr defaultColWidth="5.625" defaultRowHeight="13.5"/>
  <cols>
    <col min="1" max="2" width="4.50390625" style="1" customWidth="1"/>
    <col min="3" max="7" width="5.625" style="1" customWidth="1"/>
    <col min="8" max="8" width="5.625" style="0" customWidth="1"/>
    <col min="9" max="16" width="5.625" style="1" customWidth="1"/>
    <col min="17" max="17" width="5.625" style="0" customWidth="1"/>
    <col min="18" max="16384" width="5.625" style="1" customWidth="1"/>
  </cols>
  <sheetData>
    <row r="1" spans="1:17" ht="21.75" customHeight="1">
      <c r="A1" s="405" t="str">
        <f>IF(ISBLANK('参加申込(団体戦)'!$D$2),"",('参加申込(団体戦)'!$D$2))</f>
        <v>平成28年度</v>
      </c>
      <c r="B1" s="405"/>
      <c r="C1" s="405"/>
      <c r="D1" s="405" t="str">
        <f>IF(ISBLANK('参加申込(団体戦)'!$G$2),"",('参加申込(団体戦)'!$G$2))</f>
        <v>高知県中学校ソフトテニス春季大会</v>
      </c>
      <c r="E1" s="405">
        <f>IF(ISBLANK('参加申込(個人戦)'!#REF!),"",'参加申込(個人戦)'!$D$3)</f>
        <v>0</v>
      </c>
      <c r="F1" s="405">
        <f>IF(ISBLANK('参加申込(個人戦)'!#REF!),"",'参加申込(個人戦)'!$D$3)</f>
        <v>0</v>
      </c>
      <c r="G1" s="405">
        <f>IF(ISBLANK('参加申込(個人戦)'!#REF!),"",'参加申込(個人戦)'!$D$3)</f>
        <v>0</v>
      </c>
      <c r="H1" s="405">
        <f>IF(ISBLANK('参加申込(個人戦)'!#REF!),"",'参加申込(個人戦)'!$D$3)</f>
        <v>0</v>
      </c>
      <c r="I1" s="405">
        <f>IF(ISBLANK('参加申込(個人戦)'!#REF!),"",'参加申込(個人戦)'!$D$3)</f>
        <v>0</v>
      </c>
      <c r="J1" s="405">
        <f>IF(ISBLANK('参加申込(個人戦)'!#REF!),"",'参加申込(個人戦)'!$D$3)</f>
        <v>0</v>
      </c>
      <c r="L1" s="429" t="s">
        <v>118</v>
      </c>
      <c r="M1" s="429"/>
      <c r="N1" s="429"/>
      <c r="O1" s="429"/>
      <c r="P1" s="429"/>
      <c r="Q1" s="1"/>
    </row>
    <row r="2" spans="1:17" ht="11.25" customHeight="1" thickBot="1">
      <c r="A2" s="35"/>
      <c r="B2" s="35"/>
      <c r="C2" s="35"/>
      <c r="F2" s="35"/>
      <c r="H2" s="1"/>
      <c r="I2" s="35"/>
      <c r="J2" s="35"/>
      <c r="M2" s="35"/>
      <c r="P2" s="35"/>
      <c r="Q2" s="1"/>
    </row>
    <row r="3" spans="1:16" s="2" customFormat="1" ht="19.5" customHeight="1">
      <c r="A3" s="480" t="s">
        <v>1</v>
      </c>
      <c r="B3" s="481"/>
      <c r="C3" s="432">
        <f>リスト!C4</f>
        <v>0</v>
      </c>
      <c r="D3" s="432"/>
      <c r="E3" s="432"/>
      <c r="F3" s="432"/>
      <c r="G3" s="432"/>
      <c r="H3" s="432"/>
      <c r="I3" s="432"/>
      <c r="J3" s="432" t="s">
        <v>103</v>
      </c>
      <c r="K3" s="432"/>
      <c r="L3" s="433">
        <f>リスト!C6</f>
        <v>0</v>
      </c>
      <c r="M3" s="432"/>
      <c r="N3" s="432"/>
      <c r="O3" s="432"/>
      <c r="P3" s="44" t="s">
        <v>3</v>
      </c>
    </row>
    <row r="4" spans="1:16" s="2" customFormat="1" ht="19.5" customHeight="1">
      <c r="A4" s="475" t="s">
        <v>4</v>
      </c>
      <c r="B4" s="476"/>
      <c r="C4" s="45" t="s">
        <v>95</v>
      </c>
      <c r="D4" s="449">
        <f>リスト!C7</f>
        <v>0</v>
      </c>
      <c r="E4" s="440"/>
      <c r="F4" s="43" t="s">
        <v>101</v>
      </c>
      <c r="G4" s="449">
        <f>リスト!C8</f>
        <v>0</v>
      </c>
      <c r="H4" s="450"/>
      <c r="I4" s="444"/>
      <c r="J4" s="444"/>
      <c r="K4" s="444"/>
      <c r="L4" s="444"/>
      <c r="M4" s="444"/>
      <c r="N4" s="444"/>
      <c r="O4" s="444"/>
      <c r="P4" s="445"/>
    </row>
    <row r="5" spans="1:16" s="2" customFormat="1" ht="19.5" customHeight="1">
      <c r="A5" s="475"/>
      <c r="B5" s="476"/>
      <c r="C5" s="446">
        <f>リスト!C9</f>
        <v>0</v>
      </c>
      <c r="D5" s="447"/>
      <c r="E5" s="447"/>
      <c r="F5" s="447"/>
      <c r="G5" s="447"/>
      <c r="H5" s="447"/>
      <c r="I5" s="447"/>
      <c r="J5" s="447"/>
      <c r="K5" s="447"/>
      <c r="L5" s="447"/>
      <c r="M5" s="447"/>
      <c r="N5" s="447"/>
      <c r="O5" s="447"/>
      <c r="P5" s="448"/>
    </row>
    <row r="6" spans="1:16" s="2" customFormat="1" ht="19.5" customHeight="1">
      <c r="A6" s="475" t="s">
        <v>5</v>
      </c>
      <c r="B6" s="476"/>
      <c r="C6" s="438">
        <f>リスト!C10</f>
        <v>0</v>
      </c>
      <c r="D6" s="439"/>
      <c r="E6" s="440" t="str">
        <f>CONCATENATE("（",リスト!C11,"）")</f>
        <v>（）</v>
      </c>
      <c r="F6" s="440"/>
      <c r="G6" s="441">
        <f>リスト!C12</f>
        <v>0</v>
      </c>
      <c r="H6" s="442"/>
      <c r="I6" s="444" t="s">
        <v>96</v>
      </c>
      <c r="J6" s="444"/>
      <c r="K6" s="438">
        <f>リスト!C13</f>
        <v>0</v>
      </c>
      <c r="L6" s="439"/>
      <c r="M6" s="440" t="str">
        <f>CONCATENATE("（",リスト!C14,"）")</f>
        <v>（）</v>
      </c>
      <c r="N6" s="440"/>
      <c r="O6" s="441">
        <f>リスト!C15</f>
        <v>0</v>
      </c>
      <c r="P6" s="454"/>
    </row>
    <row r="7" spans="1:16" s="2" customFormat="1" ht="19.5" customHeight="1">
      <c r="A7" s="475" t="s">
        <v>6</v>
      </c>
      <c r="B7" s="476"/>
      <c r="C7" s="451">
        <f>リスト!C17</f>
        <v>0</v>
      </c>
      <c r="D7" s="444"/>
      <c r="E7" s="444"/>
      <c r="F7" s="444"/>
      <c r="G7" s="444"/>
      <c r="H7" s="444"/>
      <c r="I7" s="452"/>
      <c r="J7" s="452"/>
      <c r="K7" s="452"/>
      <c r="L7" s="452"/>
      <c r="M7" s="452"/>
      <c r="N7" s="452"/>
      <c r="O7" s="452"/>
      <c r="P7" s="453"/>
    </row>
    <row r="8" spans="1:16" s="2" customFormat="1" ht="19.5" customHeight="1">
      <c r="A8" s="475" t="s">
        <v>5</v>
      </c>
      <c r="B8" s="476"/>
      <c r="C8" s="438">
        <f>リスト!C21</f>
        <v>0</v>
      </c>
      <c r="D8" s="455"/>
      <c r="E8" s="440" t="str">
        <f>CONCATENATE("（",リスト!C22,"）")</f>
        <v>（）</v>
      </c>
      <c r="F8" s="440"/>
      <c r="G8" s="441">
        <f>リスト!C23</f>
        <v>0</v>
      </c>
      <c r="H8" s="442"/>
      <c r="I8" s="444" t="s">
        <v>97</v>
      </c>
      <c r="J8" s="444"/>
      <c r="K8" s="438">
        <f>リスト!C24</f>
        <v>0</v>
      </c>
      <c r="L8" s="439"/>
      <c r="M8" s="440" t="str">
        <f>CONCATENATE("（",リスト!C25,"）")</f>
        <v>（）</v>
      </c>
      <c r="N8" s="440"/>
      <c r="O8" s="441">
        <f>リスト!C26</f>
        <v>0</v>
      </c>
      <c r="P8" s="454"/>
    </row>
    <row r="9" spans="1:16" s="2" customFormat="1" ht="19.5" customHeight="1" thickBot="1">
      <c r="A9" s="487" t="s">
        <v>91</v>
      </c>
      <c r="B9" s="488"/>
      <c r="C9" s="443">
        <f>リスト!C27</f>
        <v>0</v>
      </c>
      <c r="D9" s="443"/>
      <c r="E9" s="443"/>
      <c r="F9" s="443"/>
      <c r="G9" s="443"/>
      <c r="H9" s="443"/>
      <c r="I9" s="427"/>
      <c r="J9" s="427"/>
      <c r="K9" s="427"/>
      <c r="L9" s="427"/>
      <c r="M9" s="427"/>
      <c r="N9" s="427"/>
      <c r="O9" s="427"/>
      <c r="P9" s="428"/>
    </row>
    <row r="10" spans="8:17" ht="12" customHeight="1" thickBot="1">
      <c r="H10" s="1"/>
      <c r="Q10" s="1"/>
    </row>
    <row r="11" spans="1:17" ht="15.75" customHeight="1">
      <c r="A11" s="456"/>
      <c r="B11" s="478" t="s">
        <v>0</v>
      </c>
      <c r="C11" s="459" t="s">
        <v>114</v>
      </c>
      <c r="D11" s="460"/>
      <c r="E11" s="460"/>
      <c r="F11" s="460"/>
      <c r="G11" s="460"/>
      <c r="H11" s="460"/>
      <c r="I11" s="461"/>
      <c r="J11" s="462" t="s">
        <v>115</v>
      </c>
      <c r="K11" s="462"/>
      <c r="L11" s="462"/>
      <c r="M11" s="462"/>
      <c r="N11" s="462"/>
      <c r="O11" s="462"/>
      <c r="P11" s="463"/>
      <c r="Q11" s="1"/>
    </row>
    <row r="12" spans="1:17" ht="15.75" customHeight="1" thickBot="1">
      <c r="A12" s="477"/>
      <c r="B12" s="479"/>
      <c r="C12" s="423" t="s">
        <v>72</v>
      </c>
      <c r="D12" s="423"/>
      <c r="E12" s="423"/>
      <c r="F12" s="423" t="s">
        <v>7</v>
      </c>
      <c r="G12" s="423"/>
      <c r="H12" s="423"/>
      <c r="I12" s="41" t="s">
        <v>11</v>
      </c>
      <c r="J12" s="423" t="s">
        <v>72</v>
      </c>
      <c r="K12" s="423"/>
      <c r="L12" s="423"/>
      <c r="M12" s="423" t="s">
        <v>7</v>
      </c>
      <c r="N12" s="423"/>
      <c r="O12" s="423"/>
      <c r="P12" s="42" t="s">
        <v>11</v>
      </c>
      <c r="Q12" s="1"/>
    </row>
    <row r="13" spans="1:17" ht="11.25" customHeight="1" thickTop="1">
      <c r="A13" s="485" t="str">
        <f>'参加申込(団体戦)'!B8</f>
        <v>A</v>
      </c>
      <c r="B13" s="490" t="str">
        <f>'参加申込(団体戦)'!C8</f>
        <v>１年生男子</v>
      </c>
      <c r="C13" s="471" t="str">
        <f>IF(ISBLANK('参加申込(団体戦)'!$F8),"",VLOOKUP('参加申込(団体戦)'!$F8,'部員名簿'!$A$9:$J$99,5))</f>
        <v>オオイシ</v>
      </c>
      <c r="D13" s="472"/>
      <c r="E13" s="473"/>
      <c r="F13" s="471" t="str">
        <f>IF(ISBLANK('参加申込(団体戦)'!$F8),"",VLOOKUP('参加申込(団体戦)'!$F8,'部員名簿'!$A$9:$J$99,6))</f>
        <v>マサユキ</v>
      </c>
      <c r="G13" s="472"/>
      <c r="H13" s="473"/>
      <c r="I13" s="474">
        <f>IF(ISBLANK('参加申込(団体戦)'!$F8),"",VLOOKUP('参加申込(団体戦)'!$F8,'部員名簿'!$A$9:$J$99,9))</f>
        <v>3</v>
      </c>
      <c r="J13" s="471" t="str">
        <f>IF(ISBLANK('参加申込(団体戦)'!$F9),"",VLOOKUP('参加申込(団体戦)'!$F9,'部員名簿'!$A$9:$J$99,5))</f>
        <v>クロイシ</v>
      </c>
      <c r="K13" s="472"/>
      <c r="L13" s="473"/>
      <c r="M13" s="471" t="str">
        <f>IF(ISBLANK('参加申込(団体戦)'!$F9),"",VLOOKUP('参加申込(団体戦)'!$F9,'部員名簿'!$A$9:$J$99,6))</f>
        <v>マサオ</v>
      </c>
      <c r="N13" s="472"/>
      <c r="O13" s="473"/>
      <c r="P13" s="470">
        <f>IF(ISBLANK('参加申込(団体戦)'!$F9),"",VLOOKUP('参加申込(団体戦)'!$F9,'部員名簿'!$A$9:$J$99,9))</f>
        <v>3</v>
      </c>
      <c r="Q13" s="1"/>
    </row>
    <row r="14" spans="1:17" ht="18.75" customHeight="1">
      <c r="A14" s="486"/>
      <c r="B14" s="491"/>
      <c r="C14" s="408" t="str">
        <f>IF(ISBLANK('参加申込(団体戦)'!$F8),"",VLOOKUP('参加申込(団体戦)'!$F8,'部員名簿'!$A$9:$J$99,3))</f>
        <v>大石</v>
      </c>
      <c r="D14" s="409"/>
      <c r="E14" s="410"/>
      <c r="F14" s="408" t="str">
        <f>IF(ISBLANK('参加申込(団体戦)'!$F8),"",VLOOKUP('参加申込(団体戦)'!$F8,'部員名簿'!$A$9:$J$99,4))</f>
        <v>将之</v>
      </c>
      <c r="G14" s="409"/>
      <c r="H14" s="410"/>
      <c r="I14" s="412"/>
      <c r="J14" s="408" t="str">
        <f>IF(ISBLANK('参加申込(団体戦)'!$F9),"",VLOOKUP('参加申込(団体戦)'!$F9,'部員名簿'!$A$9:$J$99,3))</f>
        <v>黒石</v>
      </c>
      <c r="K14" s="409"/>
      <c r="L14" s="410"/>
      <c r="M14" s="408" t="str">
        <f>IF(ISBLANK('参加申込(団体戦)'!$F9),"",VLOOKUP('参加申込(団体戦)'!$F9,'部員名簿'!$A$9:$J$99,4))</f>
        <v>正雄</v>
      </c>
      <c r="N14" s="409"/>
      <c r="O14" s="410"/>
      <c r="P14" s="407"/>
      <c r="Q14" s="1"/>
    </row>
    <row r="15" spans="1:17" ht="11.25" customHeight="1">
      <c r="A15" s="482" t="s">
        <v>153</v>
      </c>
      <c r="B15" s="491"/>
      <c r="C15" s="413">
        <f>IF(ISBLANK('参加申込(団体戦)'!$F10),"",VLOOKUP('参加申込(団体戦)'!$F10,'部員名簿'!$A$9:$J$99,5))</f>
      </c>
      <c r="D15" s="414"/>
      <c r="E15" s="415"/>
      <c r="F15" s="413">
        <f>IF(ISBLANK('参加申込(団体戦)'!$F10),"",VLOOKUP('参加申込(団体戦)'!$F10,'部員名簿'!$A$9:$J$99,6))</f>
      </c>
      <c r="G15" s="414"/>
      <c r="H15" s="415"/>
      <c r="I15" s="411">
        <f>IF(ISBLANK('参加申込(団体戦)'!$F10),"",VLOOKUP('参加申込(団体戦)'!$F10,'部員名簿'!$A$9:$J$99,9))</f>
      </c>
      <c r="J15" s="413">
        <f>IF(ISBLANK('参加申込(団体戦)'!$F11),"",VLOOKUP('参加申込(団体戦)'!$F11,'部員名簿'!$A$9:$J$99,5))</f>
      </c>
      <c r="K15" s="414"/>
      <c r="L15" s="415"/>
      <c r="M15" s="413">
        <f>IF(ISBLANK('参加申込(団体戦)'!$F11),"",VLOOKUP('参加申込(団体戦)'!$F11,'部員名簿'!$A$9:$J$99,6))</f>
      </c>
      <c r="N15" s="414"/>
      <c r="O15" s="415"/>
      <c r="P15" s="406">
        <f>IF(ISBLANK('参加申込(団体戦)'!$F11),"",VLOOKUP('参加申込(団体戦)'!$F11,'部員名簿'!$A$9:$J$99,9))</f>
      </c>
      <c r="Q15" s="1"/>
    </row>
    <row r="16" spans="1:17" ht="18.75" customHeight="1">
      <c r="A16" s="483"/>
      <c r="B16" s="491"/>
      <c r="C16" s="408">
        <f>IF(ISBLANK('参加申込(団体戦)'!$F10),"",VLOOKUP('参加申込(団体戦)'!$F10,'部員名簿'!$A$9:$J$99,3))</f>
      </c>
      <c r="D16" s="409"/>
      <c r="E16" s="410"/>
      <c r="F16" s="408">
        <f>IF(ISBLANK('参加申込(団体戦)'!$F10),"",VLOOKUP('参加申込(団体戦)'!$F10,'部員名簿'!$A$9:$J$99,4))</f>
      </c>
      <c r="G16" s="409"/>
      <c r="H16" s="410"/>
      <c r="I16" s="412"/>
      <c r="J16" s="408">
        <f>IF(ISBLANK('参加申込(団体戦)'!$F11),"",VLOOKUP('参加申込(団体戦)'!$F11,'部員名簿'!$A$9:$J$99,3))</f>
      </c>
      <c r="K16" s="409"/>
      <c r="L16" s="410"/>
      <c r="M16" s="408">
        <f>IF(ISBLANK('参加申込(団体戦)'!$F11),"",VLOOKUP('参加申込(団体戦)'!$F11,'部員名簿'!$A$9:$J$99,4))</f>
      </c>
      <c r="N16" s="409"/>
      <c r="O16" s="410"/>
      <c r="P16" s="407"/>
      <c r="Q16" s="1"/>
    </row>
    <row r="17" spans="1:17" ht="11.25" customHeight="1">
      <c r="A17" s="483"/>
      <c r="B17" s="491"/>
      <c r="C17" s="413">
        <f>IF(ISBLANK('参加申込(団体戦)'!$F12),"",VLOOKUP('参加申込(団体戦)'!$F12,'部員名簿'!$A$9:$J$99,5))</f>
      </c>
      <c r="D17" s="414"/>
      <c r="E17" s="415"/>
      <c r="F17" s="413">
        <f>IF(ISBLANK('参加申込(団体戦)'!$F12),"",VLOOKUP('参加申込(団体戦)'!$F12,'部員名簿'!$A$9:$J$99,6))</f>
      </c>
      <c r="G17" s="414"/>
      <c r="H17" s="415"/>
      <c r="I17" s="411">
        <f>IF(ISBLANK('参加申込(団体戦)'!$F12),"",VLOOKUP('参加申込(団体戦)'!$F12,'部員名簿'!$A$9:$J$99,9))</f>
      </c>
      <c r="J17" s="413">
        <f>IF(ISBLANK('参加申込(団体戦)'!$F13),"",VLOOKUP('参加申込(団体戦)'!$F13,'部員名簿'!$A$9:$J$99,5))</f>
      </c>
      <c r="K17" s="414"/>
      <c r="L17" s="415"/>
      <c r="M17" s="413">
        <f>IF(ISBLANK('参加申込(団体戦)'!$F13),"",VLOOKUP('参加申込(団体戦)'!$F13,'部員名簿'!$A$9:$J$99,6))</f>
      </c>
      <c r="N17" s="414"/>
      <c r="O17" s="415"/>
      <c r="P17" s="406">
        <f>IF(ISBLANK('参加申込(団体戦)'!$F13),"",VLOOKUP('参加申込(団体戦)'!$F13,'部員名簿'!$A$9:$J$99,9))</f>
      </c>
      <c r="Q17" s="1"/>
    </row>
    <row r="18" spans="1:17" ht="18.75" customHeight="1">
      <c r="A18" s="483"/>
      <c r="B18" s="491"/>
      <c r="C18" s="408">
        <f>IF(ISBLANK('参加申込(団体戦)'!$F12),"",VLOOKUP('参加申込(団体戦)'!$F12,'部員名簿'!$A$9:$J$99,3))</f>
      </c>
      <c r="D18" s="409"/>
      <c r="E18" s="410"/>
      <c r="F18" s="408">
        <f>IF(ISBLANK('参加申込(団体戦)'!$F12),"",VLOOKUP('参加申込(団体戦)'!$F12,'部員名簿'!$A$9:$J$99,4))</f>
      </c>
      <c r="G18" s="409"/>
      <c r="H18" s="410"/>
      <c r="I18" s="412"/>
      <c r="J18" s="408">
        <f>IF(ISBLANK('参加申込(団体戦)'!$F13),"",VLOOKUP('参加申込(団体戦)'!$F13,'部員名簿'!$A$9:$J$99,3))</f>
      </c>
      <c r="K18" s="409"/>
      <c r="L18" s="410"/>
      <c r="M18" s="408">
        <f>IF(ISBLANK('参加申込(団体戦)'!$F13),"",VLOOKUP('参加申込(団体戦)'!$F13,'部員名簿'!$A$9:$J$99,4))</f>
      </c>
      <c r="N18" s="409"/>
      <c r="O18" s="410"/>
      <c r="P18" s="407"/>
      <c r="Q18" s="1"/>
    </row>
    <row r="19" spans="1:17" ht="11.25" customHeight="1">
      <c r="A19" s="483"/>
      <c r="B19" s="491"/>
      <c r="C19" s="413">
        <f>IF(ISBLANK('参加申込(団体戦)'!$F14),"",VLOOKUP('参加申込(団体戦)'!$F14,'部員名簿'!$A$9:$J$99,5))</f>
      </c>
      <c r="D19" s="414"/>
      <c r="E19" s="415"/>
      <c r="F19" s="413">
        <f>IF(ISBLANK('参加申込(団体戦)'!$F14),"",VLOOKUP('参加申込(団体戦)'!$F14,'部員名簿'!$A$9:$J$99,6))</f>
      </c>
      <c r="G19" s="414"/>
      <c r="H19" s="415"/>
      <c r="I19" s="411">
        <f>IF(ISBLANK('参加申込(団体戦)'!$F14),"",VLOOKUP('参加申込(団体戦)'!$F14,'部員名簿'!$A$9:$J$99,9))</f>
      </c>
      <c r="J19" s="413">
        <f>IF(ISBLANK('参加申込(団体戦)'!$F15),"",VLOOKUP('参加申込(団体戦)'!$F15,'部員名簿'!$A$9:$J$99,5))</f>
      </c>
      <c r="K19" s="414"/>
      <c r="L19" s="415"/>
      <c r="M19" s="413">
        <f>IF(ISBLANK('参加申込(団体戦)'!$F15),"",VLOOKUP('参加申込(団体戦)'!$F15,'部員名簿'!$A$9:$J$99,6))</f>
      </c>
      <c r="N19" s="414"/>
      <c r="O19" s="415"/>
      <c r="P19" s="406">
        <f>IF(ISBLANK('参加申込(団体戦)'!$F15),"",VLOOKUP('参加申込(団体戦)'!$F15,'部員名簿'!$A$9:$J$99,9))</f>
      </c>
      <c r="Q19" s="1"/>
    </row>
    <row r="20" spans="1:17" ht="18.75" customHeight="1" thickBot="1">
      <c r="A20" s="484"/>
      <c r="B20" s="492"/>
      <c r="C20" s="465">
        <f>IF(ISBLANK('参加申込(団体戦)'!$F14),"",VLOOKUP('参加申込(団体戦)'!$F14,'部員名簿'!$A$9:$J$99,3))</f>
      </c>
      <c r="D20" s="466"/>
      <c r="E20" s="467"/>
      <c r="F20" s="465">
        <f>IF(ISBLANK('参加申込(団体戦)'!$F14),"",VLOOKUP('参加申込(団体戦)'!$F14,'部員名簿'!$A$9:$J$99,4))</f>
      </c>
      <c r="G20" s="466"/>
      <c r="H20" s="467"/>
      <c r="I20" s="469"/>
      <c r="J20" s="465">
        <f>IF(ISBLANK('参加申込(団体戦)'!$F15),"",VLOOKUP('参加申込(団体戦)'!$F15,'部員名簿'!$A$9:$J$99,3))</f>
      </c>
      <c r="K20" s="466"/>
      <c r="L20" s="467"/>
      <c r="M20" s="465">
        <f>IF(ISBLANK('参加申込(団体戦)'!$F15),"",VLOOKUP('参加申込(団体戦)'!$F15,'部員名簿'!$A$9:$J$99,4))</f>
      </c>
      <c r="N20" s="466"/>
      <c r="O20" s="467"/>
      <c r="P20" s="468"/>
      <c r="Q20" s="1"/>
    </row>
    <row r="21" spans="1:17" ht="11.25" customHeight="1" thickTop="1">
      <c r="A21" s="485">
        <f>'参加申込(団体戦)'!B16</f>
        <v>0</v>
      </c>
      <c r="B21" s="490">
        <f>'参加申込(団体戦)'!C16</f>
        <v>0</v>
      </c>
      <c r="C21" s="471">
        <f>IF(ISBLANK('参加申込(団体戦)'!$F16),"",VLOOKUP('参加申込(団体戦)'!$F16,'部員名簿'!$A$9:$J$99,5))</f>
      </c>
      <c r="D21" s="472"/>
      <c r="E21" s="473"/>
      <c r="F21" s="471">
        <f>IF(ISBLANK('参加申込(団体戦)'!$F16),"",VLOOKUP('参加申込(団体戦)'!$F16,'部員名簿'!$A$9:$J$99,6))</f>
      </c>
      <c r="G21" s="472"/>
      <c r="H21" s="473"/>
      <c r="I21" s="474">
        <f>IF(ISBLANK('参加申込(団体戦)'!$F16),"",VLOOKUP('参加申込(団体戦)'!$F16,'部員名簿'!$A$9:$J$99,9))</f>
      </c>
      <c r="J21" s="471">
        <f>IF(ISBLANK('参加申込(団体戦)'!$F17),"",VLOOKUP('参加申込(団体戦)'!$F17,'部員名簿'!$A$9:$J$99,5))</f>
      </c>
      <c r="K21" s="472"/>
      <c r="L21" s="473"/>
      <c r="M21" s="471">
        <f>IF(ISBLANK('参加申込(団体戦)'!$F17),"",VLOOKUP('参加申込(団体戦)'!$F17,'部員名簿'!$A$9:$J$99,6))</f>
      </c>
      <c r="N21" s="472"/>
      <c r="O21" s="473"/>
      <c r="P21" s="470">
        <f>IF(ISBLANK('参加申込(団体戦)'!$F17),"",VLOOKUP('参加申込(団体戦)'!$F17,'部員名簿'!$A$9:$J$99,9))</f>
      </c>
      <c r="Q21" s="1"/>
    </row>
    <row r="22" spans="1:17" ht="18.75" customHeight="1">
      <c r="A22" s="486"/>
      <c r="B22" s="491"/>
      <c r="C22" s="408">
        <f>IF(ISBLANK('参加申込(団体戦)'!$F16),"",VLOOKUP('参加申込(団体戦)'!$F16,'部員名簿'!$A$9:$J$99,3))</f>
      </c>
      <c r="D22" s="409"/>
      <c r="E22" s="410"/>
      <c r="F22" s="408">
        <f>IF(ISBLANK('参加申込(団体戦)'!$F16),"",VLOOKUP('参加申込(団体戦)'!$F16,'部員名簿'!$A$9:$J$99,4))</f>
      </c>
      <c r="G22" s="409"/>
      <c r="H22" s="410"/>
      <c r="I22" s="412"/>
      <c r="J22" s="408">
        <f>IF(ISBLANK('参加申込(団体戦)'!$F17),"",VLOOKUP('参加申込(団体戦)'!$F17,'部員名簿'!$A$9:$J$99,3))</f>
      </c>
      <c r="K22" s="409"/>
      <c r="L22" s="410"/>
      <c r="M22" s="408">
        <f>IF(ISBLANK('参加申込(団体戦)'!$F17),"",VLOOKUP('参加申込(団体戦)'!$F17,'部員名簿'!$A$9:$J$99,4))</f>
      </c>
      <c r="N22" s="409"/>
      <c r="O22" s="410"/>
      <c r="P22" s="407"/>
      <c r="Q22" s="1"/>
    </row>
    <row r="23" spans="1:17" ht="11.25" customHeight="1">
      <c r="A23" s="482" t="s">
        <v>153</v>
      </c>
      <c r="B23" s="491"/>
      <c r="C23" s="413">
        <f>IF(ISBLANK('参加申込(団体戦)'!$F18),"",VLOOKUP('参加申込(団体戦)'!$F18,'部員名簿'!$A$9:$J$99,5))</f>
      </c>
      <c r="D23" s="414"/>
      <c r="E23" s="415"/>
      <c r="F23" s="413">
        <f>IF(ISBLANK('参加申込(団体戦)'!$F18),"",VLOOKUP('参加申込(団体戦)'!$F18,'部員名簿'!$A$9:$J$99,6))</f>
      </c>
      <c r="G23" s="414"/>
      <c r="H23" s="415"/>
      <c r="I23" s="411">
        <f>IF(ISBLANK('参加申込(団体戦)'!$F18),"",VLOOKUP('参加申込(団体戦)'!$F18,'部員名簿'!$A$9:$J$99,9))</f>
      </c>
      <c r="J23" s="413">
        <f>IF(ISBLANK('参加申込(団体戦)'!$F19),"",VLOOKUP('参加申込(団体戦)'!$F19,'部員名簿'!$A$9:$J$99,5))</f>
      </c>
      <c r="K23" s="414"/>
      <c r="L23" s="415"/>
      <c r="M23" s="413">
        <f>IF(ISBLANK('参加申込(団体戦)'!$F19),"",VLOOKUP('参加申込(団体戦)'!$F19,'部員名簿'!$A$9:$J$99,6))</f>
      </c>
      <c r="N23" s="414"/>
      <c r="O23" s="415"/>
      <c r="P23" s="406">
        <f>IF(ISBLANK('参加申込(団体戦)'!$F19),"",VLOOKUP('参加申込(団体戦)'!$F19,'部員名簿'!$A$9:$J$99,9))</f>
      </c>
      <c r="Q23" s="1"/>
    </row>
    <row r="24" spans="1:17" ht="18.75" customHeight="1">
      <c r="A24" s="483"/>
      <c r="B24" s="491"/>
      <c r="C24" s="408">
        <f>IF(ISBLANK('参加申込(団体戦)'!$F18),"",VLOOKUP('参加申込(団体戦)'!$F18,'部員名簿'!$A$9:$J$99,3))</f>
      </c>
      <c r="D24" s="409"/>
      <c r="E24" s="410"/>
      <c r="F24" s="408">
        <f>IF(ISBLANK('参加申込(団体戦)'!$F18),"",VLOOKUP('参加申込(団体戦)'!$F18,'部員名簿'!$A$9:$J$99,4))</f>
      </c>
      <c r="G24" s="409"/>
      <c r="H24" s="410"/>
      <c r="I24" s="412"/>
      <c r="J24" s="408">
        <f>IF(ISBLANK('参加申込(団体戦)'!$F19),"",VLOOKUP('参加申込(団体戦)'!$F19,'部員名簿'!$A$9:$J$99,3))</f>
      </c>
      <c r="K24" s="409"/>
      <c r="L24" s="410"/>
      <c r="M24" s="408">
        <f>IF(ISBLANK('参加申込(団体戦)'!$F19),"",VLOOKUP('参加申込(団体戦)'!$F19,'部員名簿'!$A$9:$J$99,4))</f>
      </c>
      <c r="N24" s="409"/>
      <c r="O24" s="410"/>
      <c r="P24" s="407"/>
      <c r="Q24" s="1"/>
    </row>
    <row r="25" spans="1:17" ht="11.25" customHeight="1">
      <c r="A25" s="483"/>
      <c r="B25" s="491"/>
      <c r="C25" s="413">
        <f>IF(ISBLANK('参加申込(団体戦)'!$F20),"",VLOOKUP('参加申込(団体戦)'!$F20,'部員名簿'!$A$9:$J$99,5))</f>
      </c>
      <c r="D25" s="414"/>
      <c r="E25" s="415"/>
      <c r="F25" s="413">
        <f>IF(ISBLANK('参加申込(団体戦)'!$F20),"",VLOOKUP('参加申込(団体戦)'!$F20,'部員名簿'!$A$9:$J$99,6))</f>
      </c>
      <c r="G25" s="414"/>
      <c r="H25" s="415"/>
      <c r="I25" s="411">
        <f>IF(ISBLANK('参加申込(団体戦)'!$F20),"",VLOOKUP('参加申込(団体戦)'!$F20,'部員名簿'!$A$9:$J$99,9))</f>
      </c>
      <c r="J25" s="413">
        <f>IF(ISBLANK('参加申込(団体戦)'!$F21),"",VLOOKUP('参加申込(団体戦)'!$F21,'部員名簿'!$A$9:$J$99,5))</f>
      </c>
      <c r="K25" s="414"/>
      <c r="L25" s="415"/>
      <c r="M25" s="413">
        <f>IF(ISBLANK('参加申込(団体戦)'!$F21),"",VLOOKUP('参加申込(団体戦)'!$F21,'部員名簿'!$A$9:$J$99,6))</f>
      </c>
      <c r="N25" s="414"/>
      <c r="O25" s="415"/>
      <c r="P25" s="406">
        <f>IF(ISBLANK('参加申込(団体戦)'!$F21),"",VLOOKUP('参加申込(団体戦)'!$F21,'部員名簿'!$A$9:$J$99,9))</f>
      </c>
      <c r="Q25" s="1"/>
    </row>
    <row r="26" spans="1:17" ht="18.75" customHeight="1">
      <c r="A26" s="483"/>
      <c r="B26" s="491"/>
      <c r="C26" s="408">
        <f>IF(ISBLANK('参加申込(団体戦)'!$F20),"",VLOOKUP('参加申込(団体戦)'!$F20,'部員名簿'!$A$9:$J$99,3))</f>
      </c>
      <c r="D26" s="409"/>
      <c r="E26" s="410"/>
      <c r="F26" s="408">
        <f>IF(ISBLANK('参加申込(団体戦)'!$F20),"",VLOOKUP('参加申込(団体戦)'!$F20,'部員名簿'!$A$9:$J$99,4))</f>
      </c>
      <c r="G26" s="409"/>
      <c r="H26" s="410"/>
      <c r="I26" s="412"/>
      <c r="J26" s="408">
        <f>IF(ISBLANK('参加申込(団体戦)'!$F21),"",VLOOKUP('参加申込(団体戦)'!$F21,'部員名簿'!$A$9:$J$99,3))</f>
      </c>
      <c r="K26" s="409"/>
      <c r="L26" s="410"/>
      <c r="M26" s="408">
        <f>IF(ISBLANK('参加申込(団体戦)'!$F21),"",VLOOKUP('参加申込(団体戦)'!$F21,'部員名簿'!$A$9:$J$99,4))</f>
      </c>
      <c r="N26" s="409"/>
      <c r="O26" s="410"/>
      <c r="P26" s="407"/>
      <c r="Q26" s="1"/>
    </row>
    <row r="27" spans="1:17" ht="11.25" customHeight="1">
      <c r="A27" s="483"/>
      <c r="B27" s="491"/>
      <c r="C27" s="413">
        <f>IF(ISBLANK('参加申込(団体戦)'!$F22),"",VLOOKUP('参加申込(団体戦)'!$F22,'部員名簿'!$A$9:$J$99,5))</f>
      </c>
      <c r="D27" s="414"/>
      <c r="E27" s="415"/>
      <c r="F27" s="413">
        <f>IF(ISBLANK('参加申込(団体戦)'!$F22),"",VLOOKUP('参加申込(団体戦)'!$F22,'部員名簿'!$A$9:$J$99,6))</f>
      </c>
      <c r="G27" s="414"/>
      <c r="H27" s="415"/>
      <c r="I27" s="411">
        <f>IF(ISBLANK('参加申込(団体戦)'!$F22),"",VLOOKUP('参加申込(団体戦)'!$F22,'部員名簿'!$A$9:$J$99,9))</f>
      </c>
      <c r="J27" s="413">
        <f>IF(ISBLANK('参加申込(団体戦)'!$F23),"",VLOOKUP('参加申込(団体戦)'!$F23,'部員名簿'!$A$9:$J$99,5))</f>
      </c>
      <c r="K27" s="414"/>
      <c r="L27" s="415"/>
      <c r="M27" s="413">
        <f>IF(ISBLANK('参加申込(団体戦)'!$F23),"",VLOOKUP('参加申込(団体戦)'!$F23,'部員名簿'!$A$9:$J$99,6))</f>
      </c>
      <c r="N27" s="414"/>
      <c r="O27" s="415"/>
      <c r="P27" s="406">
        <f>IF(ISBLANK('参加申込(団体戦)'!$F23),"",VLOOKUP('参加申込(団体戦)'!$F23,'部員名簿'!$A$9:$J$99,9))</f>
      </c>
      <c r="Q27" s="1"/>
    </row>
    <row r="28" spans="1:17" ht="18.75" customHeight="1" thickBot="1">
      <c r="A28" s="484"/>
      <c r="B28" s="492"/>
      <c r="C28" s="465">
        <f>IF(ISBLANK('参加申込(団体戦)'!$F22),"",VLOOKUP('参加申込(団体戦)'!$F22,'部員名簿'!$A$9:$J$99,3))</f>
      </c>
      <c r="D28" s="466"/>
      <c r="E28" s="467"/>
      <c r="F28" s="465">
        <f>IF(ISBLANK('参加申込(団体戦)'!$F22),"",VLOOKUP('参加申込(団体戦)'!$F22,'部員名簿'!$A$9:$J$99,4))</f>
      </c>
      <c r="G28" s="466"/>
      <c r="H28" s="467"/>
      <c r="I28" s="469"/>
      <c r="J28" s="465">
        <f>IF(ISBLANK('参加申込(団体戦)'!$F23),"",VLOOKUP('参加申込(団体戦)'!$F23,'部員名簿'!$A$9:$J$99,3))</f>
      </c>
      <c r="K28" s="466"/>
      <c r="L28" s="467"/>
      <c r="M28" s="465">
        <f>IF(ISBLANK('参加申込(団体戦)'!$F23),"",VLOOKUP('参加申込(団体戦)'!$F23,'部員名簿'!$A$9:$J$99,4))</f>
      </c>
      <c r="N28" s="466"/>
      <c r="O28" s="467"/>
      <c r="P28" s="468"/>
      <c r="Q28" s="1"/>
    </row>
    <row r="29" spans="1:17" ht="11.25" customHeight="1" thickTop="1">
      <c r="A29" s="485">
        <f>'参加申込(団体戦)'!B24</f>
        <v>0</v>
      </c>
      <c r="B29" s="490">
        <f>'参加申込(団体戦)'!C24</f>
        <v>0</v>
      </c>
      <c r="C29" s="471">
        <f>IF(ISBLANK('参加申込(団体戦)'!$F24),"",VLOOKUP('参加申込(団体戦)'!$F24,'部員名簿'!$A$9:$J$99,5))</f>
      </c>
      <c r="D29" s="472"/>
      <c r="E29" s="473"/>
      <c r="F29" s="471">
        <f>IF(ISBLANK('参加申込(団体戦)'!$F24),"",VLOOKUP('参加申込(団体戦)'!$F24,'部員名簿'!$A$9:$J$99,6))</f>
      </c>
      <c r="G29" s="472"/>
      <c r="H29" s="473"/>
      <c r="I29" s="474">
        <f>IF(ISBLANK('参加申込(団体戦)'!$F24),"",VLOOKUP('参加申込(団体戦)'!$F24,'部員名簿'!$A$9:$J$99,9))</f>
      </c>
      <c r="J29" s="471">
        <f>IF(ISBLANK('参加申込(団体戦)'!$F25),"",VLOOKUP('参加申込(団体戦)'!$F25,'部員名簿'!$A$9:$J$99,5))</f>
      </c>
      <c r="K29" s="472"/>
      <c r="L29" s="473"/>
      <c r="M29" s="471">
        <f>IF(ISBLANK('参加申込(団体戦)'!$F25),"",VLOOKUP('参加申込(団体戦)'!$F25,'部員名簿'!$A$9:$J$99,6))</f>
      </c>
      <c r="N29" s="472"/>
      <c r="O29" s="473"/>
      <c r="P29" s="470">
        <f>IF(ISBLANK('参加申込(団体戦)'!$F25),"",VLOOKUP('参加申込(団体戦)'!$F25,'部員名簿'!$A$9:$J$99,9))</f>
      </c>
      <c r="Q29" s="1"/>
    </row>
    <row r="30" spans="1:17" ht="18.75" customHeight="1">
      <c r="A30" s="486"/>
      <c r="B30" s="491"/>
      <c r="C30" s="408">
        <f>IF(ISBLANK('参加申込(団体戦)'!$F24),"",VLOOKUP('参加申込(団体戦)'!$F24,'部員名簿'!$A$9:$J$99,3))</f>
      </c>
      <c r="D30" s="409"/>
      <c r="E30" s="410"/>
      <c r="F30" s="408">
        <f>IF(ISBLANK('参加申込(団体戦)'!$F24),"",VLOOKUP('参加申込(団体戦)'!$F24,'部員名簿'!$A$9:$J$99,4))</f>
      </c>
      <c r="G30" s="409"/>
      <c r="H30" s="410"/>
      <c r="I30" s="412"/>
      <c r="J30" s="408">
        <f>IF(ISBLANK('参加申込(団体戦)'!$F25),"",VLOOKUP('参加申込(団体戦)'!$F25,'部員名簿'!$A$9:$J$99,3))</f>
      </c>
      <c r="K30" s="409"/>
      <c r="L30" s="410"/>
      <c r="M30" s="408">
        <f>IF(ISBLANK('参加申込(団体戦)'!$F25),"",VLOOKUP('参加申込(団体戦)'!$F25,'部員名簿'!$A$9:$J$99,4))</f>
      </c>
      <c r="N30" s="409"/>
      <c r="O30" s="410"/>
      <c r="P30" s="407"/>
      <c r="Q30" s="1"/>
    </row>
    <row r="31" spans="1:17" ht="11.25" customHeight="1">
      <c r="A31" s="482" t="s">
        <v>153</v>
      </c>
      <c r="B31" s="491"/>
      <c r="C31" s="413">
        <f>IF(ISBLANK('参加申込(団体戦)'!$F26),"",VLOOKUP('参加申込(団体戦)'!$F26,'部員名簿'!$A$9:$J$99,5))</f>
      </c>
      <c r="D31" s="414"/>
      <c r="E31" s="415"/>
      <c r="F31" s="413">
        <f>IF(ISBLANK('参加申込(団体戦)'!$F26),"",VLOOKUP('参加申込(団体戦)'!$F26,'部員名簿'!$A$9:$J$99,6))</f>
      </c>
      <c r="G31" s="414"/>
      <c r="H31" s="415"/>
      <c r="I31" s="411">
        <f>IF(ISBLANK('参加申込(団体戦)'!$F26),"",VLOOKUP('参加申込(団体戦)'!$F26,'部員名簿'!$A$9:$J$99,9))</f>
      </c>
      <c r="J31" s="413">
        <f>IF(ISBLANK('参加申込(団体戦)'!$F27),"",VLOOKUP('参加申込(団体戦)'!$F27,'部員名簿'!$A$9:$J$99,5))</f>
      </c>
      <c r="K31" s="414"/>
      <c r="L31" s="415"/>
      <c r="M31" s="413">
        <f>IF(ISBLANK('参加申込(団体戦)'!$F27),"",VLOOKUP('参加申込(団体戦)'!$F27,'部員名簿'!$A$9:$J$99,6))</f>
      </c>
      <c r="N31" s="414"/>
      <c r="O31" s="415"/>
      <c r="P31" s="406">
        <f>IF(ISBLANK('参加申込(団体戦)'!$F27),"",VLOOKUP('参加申込(団体戦)'!$F27,'部員名簿'!$A$9:$J$99,9))</f>
      </c>
      <c r="Q31" s="1"/>
    </row>
    <row r="32" spans="1:17" ht="18.75" customHeight="1">
      <c r="A32" s="483"/>
      <c r="B32" s="491"/>
      <c r="C32" s="408">
        <f>IF(ISBLANK('参加申込(団体戦)'!$F26),"",VLOOKUP('参加申込(団体戦)'!$F26,'部員名簿'!$A$9:$J$99,3))</f>
      </c>
      <c r="D32" s="409"/>
      <c r="E32" s="410"/>
      <c r="F32" s="408">
        <f>IF(ISBLANK('参加申込(団体戦)'!$F26),"",VLOOKUP('参加申込(団体戦)'!$F26,'部員名簿'!$A$9:$J$99,4))</f>
      </c>
      <c r="G32" s="409"/>
      <c r="H32" s="410"/>
      <c r="I32" s="412"/>
      <c r="J32" s="408">
        <f>IF(ISBLANK('参加申込(団体戦)'!$F27),"",VLOOKUP('参加申込(団体戦)'!$F27,'部員名簿'!$A$9:$J$99,3))</f>
      </c>
      <c r="K32" s="409"/>
      <c r="L32" s="410"/>
      <c r="M32" s="408">
        <f>IF(ISBLANK('参加申込(団体戦)'!$F27),"",VLOOKUP('参加申込(団体戦)'!$F27,'部員名簿'!$A$9:$J$99,4))</f>
      </c>
      <c r="N32" s="409"/>
      <c r="O32" s="410"/>
      <c r="P32" s="407"/>
      <c r="Q32" s="1"/>
    </row>
    <row r="33" spans="1:17" ht="11.25" customHeight="1">
      <c r="A33" s="483"/>
      <c r="B33" s="491"/>
      <c r="C33" s="413">
        <f>IF(ISBLANK('参加申込(団体戦)'!$F28),"",VLOOKUP('参加申込(団体戦)'!$F28,'部員名簿'!$A$9:$J$99,5))</f>
      </c>
      <c r="D33" s="414"/>
      <c r="E33" s="415"/>
      <c r="F33" s="413">
        <f>IF(ISBLANK('参加申込(団体戦)'!$F28),"",VLOOKUP('参加申込(団体戦)'!$F28,'部員名簿'!$A$9:$J$99,6))</f>
      </c>
      <c r="G33" s="414"/>
      <c r="H33" s="415"/>
      <c r="I33" s="411">
        <f>IF(ISBLANK('参加申込(団体戦)'!$F28),"",VLOOKUP('参加申込(団体戦)'!$F28,'部員名簿'!$A$9:$J$99,9))</f>
      </c>
      <c r="J33" s="413">
        <f>IF(ISBLANK('参加申込(団体戦)'!$F29),"",VLOOKUP('参加申込(団体戦)'!$F29,'部員名簿'!$A$9:$J$99,5))</f>
      </c>
      <c r="K33" s="414"/>
      <c r="L33" s="415"/>
      <c r="M33" s="413">
        <f>IF(ISBLANK('参加申込(団体戦)'!$F29),"",VLOOKUP('参加申込(団体戦)'!$F29,'部員名簿'!$A$9:$J$99,6))</f>
      </c>
      <c r="N33" s="414"/>
      <c r="O33" s="415"/>
      <c r="P33" s="406">
        <f>IF(ISBLANK('参加申込(団体戦)'!$F29),"",VLOOKUP('参加申込(団体戦)'!$F29,'部員名簿'!$A$9:$J$99,9))</f>
      </c>
      <c r="Q33" s="1"/>
    </row>
    <row r="34" spans="1:17" ht="18.75" customHeight="1">
      <c r="A34" s="483"/>
      <c r="B34" s="491"/>
      <c r="C34" s="408">
        <f>IF(ISBLANK('参加申込(団体戦)'!$F28),"",VLOOKUP('参加申込(団体戦)'!$F28,'部員名簿'!$A$9:$J$99,3))</f>
      </c>
      <c r="D34" s="409"/>
      <c r="E34" s="410"/>
      <c r="F34" s="408">
        <f>IF(ISBLANK('参加申込(団体戦)'!$F28),"",VLOOKUP('参加申込(団体戦)'!$F28,'部員名簿'!$A$9:$J$99,4))</f>
      </c>
      <c r="G34" s="409"/>
      <c r="H34" s="410"/>
      <c r="I34" s="412"/>
      <c r="J34" s="408">
        <f>IF(ISBLANK('参加申込(団体戦)'!$F29),"",VLOOKUP('参加申込(団体戦)'!$F29,'部員名簿'!$A$9:$J$99,3))</f>
      </c>
      <c r="K34" s="409"/>
      <c r="L34" s="410"/>
      <c r="M34" s="408">
        <f>IF(ISBLANK('参加申込(団体戦)'!$F29),"",VLOOKUP('参加申込(団体戦)'!$F29,'部員名簿'!$A$9:$J$99,4))</f>
      </c>
      <c r="N34" s="409"/>
      <c r="O34" s="410"/>
      <c r="P34" s="407"/>
      <c r="Q34" s="1"/>
    </row>
    <row r="35" spans="1:17" ht="11.25" customHeight="1">
      <c r="A35" s="483"/>
      <c r="B35" s="491"/>
      <c r="C35" s="413">
        <f>IF(ISBLANK('参加申込(団体戦)'!$F30),"",VLOOKUP('参加申込(団体戦)'!$F30,'部員名簿'!$A$9:$J$99,5))</f>
      </c>
      <c r="D35" s="414"/>
      <c r="E35" s="415"/>
      <c r="F35" s="413">
        <f>IF(ISBLANK('参加申込(団体戦)'!$F30),"",VLOOKUP('参加申込(団体戦)'!$F30,'部員名簿'!$A$9:$J$99,6))</f>
      </c>
      <c r="G35" s="414"/>
      <c r="H35" s="415"/>
      <c r="I35" s="411">
        <f>IF(ISBLANK('参加申込(団体戦)'!$F30),"",VLOOKUP('参加申込(団体戦)'!$F30,'部員名簿'!$A$9:$J$99,9))</f>
      </c>
      <c r="J35" s="413">
        <f>IF(ISBLANK('参加申込(団体戦)'!$F31),"",VLOOKUP('参加申込(団体戦)'!$F31,'部員名簿'!$A$9:$J$99,5))</f>
      </c>
      <c r="K35" s="414"/>
      <c r="L35" s="415"/>
      <c r="M35" s="413">
        <f>IF(ISBLANK('参加申込(団体戦)'!$F31),"",VLOOKUP('参加申込(団体戦)'!$F31,'部員名簿'!$A$9:$J$99,6))</f>
      </c>
      <c r="N35" s="414"/>
      <c r="O35" s="415"/>
      <c r="P35" s="406">
        <f>IF(ISBLANK('参加申込(団体戦)'!$F31),"",VLOOKUP('参加申込(団体戦)'!$F31,'部員名簿'!$A$9:$J$99,9))</f>
      </c>
      <c r="Q35" s="1"/>
    </row>
    <row r="36" spans="1:17" ht="18.75" customHeight="1" thickBot="1">
      <c r="A36" s="484"/>
      <c r="B36" s="492"/>
      <c r="C36" s="465">
        <f>IF(ISBLANK('参加申込(団体戦)'!$F30),"",VLOOKUP('参加申込(団体戦)'!$F30,'部員名簿'!$A$9:$J$99,3))</f>
      </c>
      <c r="D36" s="466"/>
      <c r="E36" s="467"/>
      <c r="F36" s="465">
        <f>IF(ISBLANK('参加申込(団体戦)'!$F30),"",VLOOKUP('参加申込(団体戦)'!$F30,'部員名簿'!$A$9:$J$99,4))</f>
      </c>
      <c r="G36" s="466"/>
      <c r="H36" s="467"/>
      <c r="I36" s="469"/>
      <c r="J36" s="465">
        <f>IF(ISBLANK('参加申込(団体戦)'!$F31),"",VLOOKUP('参加申込(団体戦)'!$F31,'部員名簿'!$A$9:$J$99,3))</f>
      </c>
      <c r="K36" s="466"/>
      <c r="L36" s="467"/>
      <c r="M36" s="465">
        <f>IF(ISBLANK('参加申込(団体戦)'!$F31),"",VLOOKUP('参加申込(団体戦)'!$F31,'部員名簿'!$A$9:$J$99,4))</f>
      </c>
      <c r="N36" s="466"/>
      <c r="O36" s="467"/>
      <c r="P36" s="468"/>
      <c r="Q36" s="1"/>
    </row>
    <row r="37" spans="1:17" ht="11.25" customHeight="1" thickTop="1">
      <c r="A37" s="485">
        <f>'参加申込(団体戦)'!B32</f>
        <v>0</v>
      </c>
      <c r="B37" s="490">
        <f>'参加申込(団体戦)'!C32</f>
        <v>0</v>
      </c>
      <c r="C37" s="471">
        <f>IF(ISBLANK('参加申込(団体戦)'!$F32),"",VLOOKUP('参加申込(団体戦)'!$F32,'部員名簿'!$A$9:$J$99,5))</f>
      </c>
      <c r="D37" s="472"/>
      <c r="E37" s="473"/>
      <c r="F37" s="471">
        <f>IF(ISBLANK('参加申込(団体戦)'!$F32),"",VLOOKUP('参加申込(団体戦)'!$F32,'部員名簿'!$A$9:$J$99,6))</f>
      </c>
      <c r="G37" s="472"/>
      <c r="H37" s="473"/>
      <c r="I37" s="474">
        <f>IF(ISBLANK('参加申込(団体戦)'!$F32),"",VLOOKUP('参加申込(団体戦)'!$F32,'部員名簿'!$A$9:$J$99,9))</f>
      </c>
      <c r="J37" s="471">
        <f>IF(ISBLANK('参加申込(団体戦)'!$F33),"",VLOOKUP('参加申込(団体戦)'!$F33,'部員名簿'!$A$9:$J$99,5))</f>
      </c>
      <c r="K37" s="472"/>
      <c r="L37" s="473"/>
      <c r="M37" s="471">
        <f>IF(ISBLANK('参加申込(団体戦)'!$F33),"",VLOOKUP('参加申込(団体戦)'!$F33,'部員名簿'!$A$9:$J$99,6))</f>
      </c>
      <c r="N37" s="472"/>
      <c r="O37" s="473"/>
      <c r="P37" s="470">
        <f>IF(ISBLANK('参加申込(団体戦)'!$F33),"",VLOOKUP('参加申込(団体戦)'!$F33,'部員名簿'!$A$9:$J$99,9))</f>
      </c>
      <c r="Q37" s="1"/>
    </row>
    <row r="38" spans="1:17" ht="18.75" customHeight="1">
      <c r="A38" s="486"/>
      <c r="B38" s="491"/>
      <c r="C38" s="408">
        <f>IF(ISBLANK('参加申込(団体戦)'!$F32),"",VLOOKUP('参加申込(団体戦)'!$F32,'部員名簿'!$A$9:$J$99,3))</f>
      </c>
      <c r="D38" s="409"/>
      <c r="E38" s="410"/>
      <c r="F38" s="408">
        <f>IF(ISBLANK('参加申込(団体戦)'!$F32),"",VLOOKUP('参加申込(団体戦)'!$F32,'部員名簿'!$A$9:$J$99,4))</f>
      </c>
      <c r="G38" s="409"/>
      <c r="H38" s="410"/>
      <c r="I38" s="412"/>
      <c r="J38" s="408">
        <f>IF(ISBLANK('参加申込(団体戦)'!$F33),"",VLOOKUP('参加申込(団体戦)'!$F33,'部員名簿'!$A$9:$J$99,3))</f>
      </c>
      <c r="K38" s="409"/>
      <c r="L38" s="410"/>
      <c r="M38" s="408">
        <f>IF(ISBLANK('参加申込(団体戦)'!$F33),"",VLOOKUP('参加申込(団体戦)'!$F33,'部員名簿'!$A$9:$J$99,4))</f>
      </c>
      <c r="N38" s="409"/>
      <c r="O38" s="410"/>
      <c r="P38" s="407"/>
      <c r="Q38" s="1"/>
    </row>
    <row r="39" spans="1:17" ht="11.25" customHeight="1">
      <c r="A39" s="482" t="s">
        <v>153</v>
      </c>
      <c r="B39" s="491"/>
      <c r="C39" s="413">
        <f>IF(ISBLANK('参加申込(団体戦)'!$F34),"",VLOOKUP('参加申込(団体戦)'!$F34,'部員名簿'!$A$9:$J$99,5))</f>
      </c>
      <c r="D39" s="414"/>
      <c r="E39" s="415"/>
      <c r="F39" s="413">
        <f>IF(ISBLANK('参加申込(団体戦)'!$F34),"",VLOOKUP('参加申込(団体戦)'!$F34,'部員名簿'!$A$9:$J$99,6))</f>
      </c>
      <c r="G39" s="414"/>
      <c r="H39" s="415"/>
      <c r="I39" s="411">
        <f>IF(ISBLANK('参加申込(団体戦)'!$F34),"",VLOOKUP('参加申込(団体戦)'!$F34,'部員名簿'!$A$9:$J$99,9))</f>
      </c>
      <c r="J39" s="413">
        <f>IF(ISBLANK('参加申込(団体戦)'!$F35),"",VLOOKUP('参加申込(団体戦)'!$F35,'部員名簿'!$A$9:$J$99,5))</f>
      </c>
      <c r="K39" s="414"/>
      <c r="L39" s="415"/>
      <c r="M39" s="413">
        <f>IF(ISBLANK('参加申込(団体戦)'!$F35),"",VLOOKUP('参加申込(団体戦)'!$F35,'部員名簿'!$A$9:$J$99,6))</f>
      </c>
      <c r="N39" s="414"/>
      <c r="O39" s="415"/>
      <c r="P39" s="406">
        <f>IF(ISBLANK('参加申込(団体戦)'!$F35),"",VLOOKUP('参加申込(団体戦)'!$F35,'部員名簿'!$A$9:$J$99,9))</f>
      </c>
      <c r="Q39" s="1"/>
    </row>
    <row r="40" spans="1:17" ht="18.75" customHeight="1">
      <c r="A40" s="483"/>
      <c r="B40" s="491"/>
      <c r="C40" s="408">
        <f>IF(ISBLANK('参加申込(団体戦)'!$F34),"",VLOOKUP('参加申込(団体戦)'!$F34,'部員名簿'!$A$9:$J$99,3))</f>
      </c>
      <c r="D40" s="409"/>
      <c r="E40" s="410"/>
      <c r="F40" s="408">
        <f>IF(ISBLANK('参加申込(団体戦)'!$F34),"",VLOOKUP('参加申込(団体戦)'!$F34,'部員名簿'!$A$9:$J$99,4))</f>
      </c>
      <c r="G40" s="409"/>
      <c r="H40" s="410"/>
      <c r="I40" s="412"/>
      <c r="J40" s="408">
        <f>IF(ISBLANK('参加申込(団体戦)'!$F35),"",VLOOKUP('参加申込(団体戦)'!$F35,'部員名簿'!$A$9:$J$99,3))</f>
      </c>
      <c r="K40" s="409"/>
      <c r="L40" s="410"/>
      <c r="M40" s="408">
        <f>IF(ISBLANK('参加申込(団体戦)'!$F35),"",VLOOKUP('参加申込(団体戦)'!$F35,'部員名簿'!$A$9:$J$99,4))</f>
      </c>
      <c r="N40" s="409"/>
      <c r="O40" s="410"/>
      <c r="P40" s="407"/>
      <c r="Q40" s="1"/>
    </row>
    <row r="41" spans="1:17" ht="11.25" customHeight="1">
      <c r="A41" s="483"/>
      <c r="B41" s="491"/>
      <c r="C41" s="413">
        <f>IF(ISBLANK('参加申込(団体戦)'!$F36),"",VLOOKUP('参加申込(団体戦)'!$F36,'部員名簿'!$A$9:$J$99,5))</f>
      </c>
      <c r="D41" s="414"/>
      <c r="E41" s="415"/>
      <c r="F41" s="413">
        <f>IF(ISBLANK('参加申込(団体戦)'!$F36),"",VLOOKUP('参加申込(団体戦)'!$F36,'部員名簿'!$A$9:$J$99,6))</f>
      </c>
      <c r="G41" s="414"/>
      <c r="H41" s="415"/>
      <c r="I41" s="411">
        <f>IF(ISBLANK('参加申込(団体戦)'!$F36),"",VLOOKUP('参加申込(団体戦)'!$F36,'部員名簿'!$A$9:$J$99,9))</f>
      </c>
      <c r="J41" s="413">
        <f>IF(ISBLANK('参加申込(団体戦)'!$F37),"",VLOOKUP('参加申込(団体戦)'!$F37,'部員名簿'!$A$9:$J$99,5))</f>
      </c>
      <c r="K41" s="414"/>
      <c r="L41" s="415"/>
      <c r="M41" s="413">
        <f>IF(ISBLANK('参加申込(団体戦)'!$F37),"",VLOOKUP('参加申込(団体戦)'!$F37,'部員名簿'!$A$9:$J$99,6))</f>
      </c>
      <c r="N41" s="414"/>
      <c r="O41" s="415"/>
      <c r="P41" s="406">
        <f>IF(ISBLANK('参加申込(団体戦)'!$F37),"",VLOOKUP('参加申込(団体戦)'!$F37,'部員名簿'!$A$9:$J$99,9))</f>
      </c>
      <c r="Q41" s="1"/>
    </row>
    <row r="42" spans="1:17" ht="18.75" customHeight="1">
      <c r="A42" s="483"/>
      <c r="B42" s="491"/>
      <c r="C42" s="408">
        <f>IF(ISBLANK('参加申込(団体戦)'!$F36),"",VLOOKUP('参加申込(団体戦)'!$F36,'部員名簿'!$A$9:$J$99,3))</f>
      </c>
      <c r="D42" s="409"/>
      <c r="E42" s="410"/>
      <c r="F42" s="408">
        <f>IF(ISBLANK('参加申込(団体戦)'!$F36),"",VLOOKUP('参加申込(団体戦)'!$F36,'部員名簿'!$A$9:$J$99,4))</f>
      </c>
      <c r="G42" s="409"/>
      <c r="H42" s="410"/>
      <c r="I42" s="412"/>
      <c r="J42" s="408">
        <f>IF(ISBLANK('参加申込(団体戦)'!$F37),"",VLOOKUP('参加申込(団体戦)'!$F37,'部員名簿'!$A$9:$J$99,3))</f>
      </c>
      <c r="K42" s="409"/>
      <c r="L42" s="410"/>
      <c r="M42" s="408">
        <f>IF(ISBLANK('参加申込(団体戦)'!$F37),"",VLOOKUP('参加申込(団体戦)'!$F37,'部員名簿'!$A$9:$J$99,4))</f>
      </c>
      <c r="N42" s="409"/>
      <c r="O42" s="410"/>
      <c r="P42" s="407"/>
      <c r="Q42" s="1"/>
    </row>
    <row r="43" spans="1:17" ht="11.25" customHeight="1">
      <c r="A43" s="483"/>
      <c r="B43" s="491"/>
      <c r="C43" s="413">
        <f>IF(ISBLANK('参加申込(団体戦)'!$F38),"",VLOOKUP('参加申込(団体戦)'!$F38,'部員名簿'!$A$9:$J$99,5))</f>
      </c>
      <c r="D43" s="414"/>
      <c r="E43" s="415"/>
      <c r="F43" s="413">
        <f>IF(ISBLANK('参加申込(団体戦)'!$F38),"",VLOOKUP('参加申込(団体戦)'!$F38,'部員名簿'!$A$9:$J$99,6))</f>
      </c>
      <c r="G43" s="414"/>
      <c r="H43" s="415"/>
      <c r="I43" s="411">
        <f>IF(ISBLANK('参加申込(団体戦)'!$F38),"",VLOOKUP('参加申込(団体戦)'!$F38,'部員名簿'!$A$9:$J$99,9))</f>
      </c>
      <c r="J43" s="413">
        <f>IF(ISBLANK('参加申込(団体戦)'!$F39),"",VLOOKUP('参加申込(団体戦)'!$F39,'部員名簿'!$A$9:$J$99,5))</f>
      </c>
      <c r="K43" s="414"/>
      <c r="L43" s="415"/>
      <c r="M43" s="413">
        <f>IF(ISBLANK('参加申込(団体戦)'!$F39),"",VLOOKUP('参加申込(団体戦)'!$F39,'部員名簿'!$A$9:$J$99,6))</f>
      </c>
      <c r="N43" s="414"/>
      <c r="O43" s="415"/>
      <c r="P43" s="406">
        <f>IF(ISBLANK('参加申込(団体戦)'!$F39),"",VLOOKUP('参加申込(団体戦)'!$F39,'部員名簿'!$A$9:$J$99,9))</f>
      </c>
      <c r="Q43" s="1"/>
    </row>
    <row r="44" spans="1:17" ht="18.75" customHeight="1" thickBot="1">
      <c r="A44" s="484"/>
      <c r="B44" s="492"/>
      <c r="C44" s="465">
        <f>IF(ISBLANK('参加申込(団体戦)'!$F38),"",VLOOKUP('参加申込(団体戦)'!$F38,'部員名簿'!$A$9:$J$99,3))</f>
      </c>
      <c r="D44" s="466"/>
      <c r="E44" s="467"/>
      <c r="F44" s="465">
        <f>IF(ISBLANK('参加申込(団体戦)'!$F38),"",VLOOKUP('参加申込(団体戦)'!$F38,'部員名簿'!$A$9:$J$99,4))</f>
      </c>
      <c r="G44" s="466"/>
      <c r="H44" s="467"/>
      <c r="I44" s="469"/>
      <c r="J44" s="465">
        <f>IF(ISBLANK('参加申込(団体戦)'!$F39),"",VLOOKUP('参加申込(団体戦)'!$F39,'部員名簿'!$A$9:$J$99,3))</f>
      </c>
      <c r="K44" s="466"/>
      <c r="L44" s="467"/>
      <c r="M44" s="465">
        <f>IF(ISBLANK('参加申込(団体戦)'!$F39),"",VLOOKUP('参加申込(団体戦)'!$F39,'部員名簿'!$A$9:$J$99,4))</f>
      </c>
      <c r="N44" s="466"/>
      <c r="O44" s="467"/>
      <c r="P44" s="468"/>
      <c r="Q44" s="1"/>
    </row>
    <row r="45" spans="1:17" ht="11.25" customHeight="1" thickTop="1">
      <c r="A45" s="485">
        <f>'参加申込(団体戦)'!B40</f>
        <v>0</v>
      </c>
      <c r="B45" s="490">
        <f>'参加申込(団体戦)'!C40</f>
        <v>0</v>
      </c>
      <c r="C45" s="471">
        <f>IF(ISBLANK('参加申込(団体戦)'!$F40),"",VLOOKUP('参加申込(団体戦)'!$F40,'部員名簿'!$A$9:$J$99,5))</f>
      </c>
      <c r="D45" s="472"/>
      <c r="E45" s="473"/>
      <c r="F45" s="471">
        <f>IF(ISBLANK('参加申込(団体戦)'!$F40),"",VLOOKUP('参加申込(団体戦)'!$F40,'部員名簿'!$A$9:$J$99,6))</f>
      </c>
      <c r="G45" s="472"/>
      <c r="H45" s="473"/>
      <c r="I45" s="474">
        <f>IF(ISBLANK('参加申込(団体戦)'!$F40),"",VLOOKUP('参加申込(団体戦)'!$F40,'部員名簿'!$A$9:$J$99,9))</f>
      </c>
      <c r="J45" s="471">
        <f>IF(ISBLANK('参加申込(団体戦)'!$F41),"",VLOOKUP('参加申込(団体戦)'!$F41,'部員名簿'!$A$9:$J$99,5))</f>
      </c>
      <c r="K45" s="472"/>
      <c r="L45" s="473"/>
      <c r="M45" s="471">
        <f>IF(ISBLANK('参加申込(団体戦)'!$F41),"",VLOOKUP('参加申込(団体戦)'!$F41,'部員名簿'!$A$9:$J$99,6))</f>
      </c>
      <c r="N45" s="472"/>
      <c r="O45" s="473"/>
      <c r="P45" s="470">
        <f>IF(ISBLANK('参加申込(団体戦)'!$F41),"",VLOOKUP('参加申込(団体戦)'!$F41,'部員名簿'!$A$9:$J$99,9))</f>
      </c>
      <c r="Q45" s="1"/>
    </row>
    <row r="46" spans="1:17" ht="18.75" customHeight="1">
      <c r="A46" s="486"/>
      <c r="B46" s="491"/>
      <c r="C46" s="408">
        <f>IF(ISBLANK('参加申込(団体戦)'!$F40),"",VLOOKUP('参加申込(団体戦)'!$F40,'部員名簿'!$A$9:$J$99,3))</f>
      </c>
      <c r="D46" s="409"/>
      <c r="E46" s="410"/>
      <c r="F46" s="408">
        <f>IF(ISBLANK('参加申込(団体戦)'!$F40),"",VLOOKUP('参加申込(団体戦)'!$F40,'部員名簿'!$A$9:$J$99,4))</f>
      </c>
      <c r="G46" s="409"/>
      <c r="H46" s="410"/>
      <c r="I46" s="412"/>
      <c r="J46" s="408">
        <f>IF(ISBLANK('参加申込(団体戦)'!$F41),"",VLOOKUP('参加申込(団体戦)'!$F41,'部員名簿'!$A$9:$J$99,3))</f>
      </c>
      <c r="K46" s="409"/>
      <c r="L46" s="410"/>
      <c r="M46" s="408">
        <f>IF(ISBLANK('参加申込(団体戦)'!$F41),"",VLOOKUP('参加申込(団体戦)'!$F41,'部員名簿'!$A$9:$J$99,4))</f>
      </c>
      <c r="N46" s="409"/>
      <c r="O46" s="410"/>
      <c r="P46" s="407"/>
      <c r="Q46" s="1"/>
    </row>
    <row r="47" spans="1:17" ht="11.25" customHeight="1">
      <c r="A47" s="482" t="s">
        <v>153</v>
      </c>
      <c r="B47" s="491"/>
      <c r="C47" s="413">
        <f>IF(ISBLANK('参加申込(団体戦)'!$F42),"",VLOOKUP('参加申込(団体戦)'!$F42,'部員名簿'!$A$9:$J$99,5))</f>
      </c>
      <c r="D47" s="414"/>
      <c r="E47" s="415"/>
      <c r="F47" s="413">
        <f>IF(ISBLANK('参加申込(団体戦)'!$F42),"",VLOOKUP('参加申込(団体戦)'!$F42,'部員名簿'!$A$9:$J$99,6))</f>
      </c>
      <c r="G47" s="414"/>
      <c r="H47" s="415"/>
      <c r="I47" s="411">
        <f>IF(ISBLANK('参加申込(団体戦)'!$F42),"",VLOOKUP('参加申込(団体戦)'!$F42,'部員名簿'!$A$9:$J$99,9))</f>
      </c>
      <c r="J47" s="413">
        <f>IF(ISBLANK('参加申込(団体戦)'!$F43),"",VLOOKUP('参加申込(団体戦)'!$F43,'部員名簿'!$A$9:$J$99,5))</f>
      </c>
      <c r="K47" s="414"/>
      <c r="L47" s="415"/>
      <c r="M47" s="413">
        <f>IF(ISBLANK('参加申込(団体戦)'!$F43),"",VLOOKUP('参加申込(団体戦)'!$F43,'部員名簿'!$A$9:$J$99,6))</f>
      </c>
      <c r="N47" s="414"/>
      <c r="O47" s="415"/>
      <c r="P47" s="406">
        <f>IF(ISBLANK('参加申込(団体戦)'!$F43),"",VLOOKUP('参加申込(団体戦)'!$F43,'部員名簿'!$A$9:$J$99,9))</f>
      </c>
      <c r="Q47" s="1"/>
    </row>
    <row r="48" spans="1:17" ht="18.75" customHeight="1">
      <c r="A48" s="483"/>
      <c r="B48" s="491"/>
      <c r="C48" s="408">
        <f>IF(ISBLANK('参加申込(団体戦)'!$F42),"",VLOOKUP('参加申込(団体戦)'!$F42,'部員名簿'!$A$9:$J$99,3))</f>
      </c>
      <c r="D48" s="409"/>
      <c r="E48" s="410"/>
      <c r="F48" s="408">
        <f>IF(ISBLANK('参加申込(団体戦)'!$F42),"",VLOOKUP('参加申込(団体戦)'!$F42,'部員名簿'!$A$9:$J$99,4))</f>
      </c>
      <c r="G48" s="409"/>
      <c r="H48" s="410"/>
      <c r="I48" s="412"/>
      <c r="J48" s="408">
        <f>IF(ISBLANK('参加申込(団体戦)'!$F43),"",VLOOKUP('参加申込(団体戦)'!$F43,'部員名簿'!$A$9:$J$99,3))</f>
      </c>
      <c r="K48" s="409"/>
      <c r="L48" s="410"/>
      <c r="M48" s="408">
        <f>IF(ISBLANK('参加申込(団体戦)'!$F43),"",VLOOKUP('参加申込(団体戦)'!$F43,'部員名簿'!$A$9:$J$99,4))</f>
      </c>
      <c r="N48" s="409"/>
      <c r="O48" s="410"/>
      <c r="P48" s="407"/>
      <c r="Q48" s="1"/>
    </row>
    <row r="49" spans="1:17" ht="11.25" customHeight="1">
      <c r="A49" s="483"/>
      <c r="B49" s="491"/>
      <c r="C49" s="413">
        <f>IF(ISBLANK('参加申込(団体戦)'!$F44),"",VLOOKUP('参加申込(団体戦)'!$F44,'部員名簿'!$A$9:$J$99,5))</f>
      </c>
      <c r="D49" s="414"/>
      <c r="E49" s="415"/>
      <c r="F49" s="413">
        <f>IF(ISBLANK('参加申込(団体戦)'!$F44),"",VLOOKUP('参加申込(団体戦)'!$F44,'部員名簿'!$A$9:$J$99,6))</f>
      </c>
      <c r="G49" s="414"/>
      <c r="H49" s="415"/>
      <c r="I49" s="411">
        <f>IF(ISBLANK('参加申込(団体戦)'!$F44),"",VLOOKUP('参加申込(団体戦)'!$F44,'部員名簿'!$A$9:$J$99,9))</f>
      </c>
      <c r="J49" s="413">
        <f>IF(ISBLANK('参加申込(団体戦)'!$F45),"",VLOOKUP('参加申込(団体戦)'!$F45,'部員名簿'!$A$9:$J$99,5))</f>
      </c>
      <c r="K49" s="414"/>
      <c r="L49" s="415"/>
      <c r="M49" s="413">
        <f>IF(ISBLANK('参加申込(団体戦)'!$F45),"",VLOOKUP('参加申込(団体戦)'!$F45,'部員名簿'!$A$9:$J$99,6))</f>
      </c>
      <c r="N49" s="414"/>
      <c r="O49" s="415"/>
      <c r="P49" s="406">
        <f>IF(ISBLANK('参加申込(団体戦)'!$F45),"",VLOOKUP('参加申込(団体戦)'!$F45,'部員名簿'!$A$9:$J$99,9))</f>
      </c>
      <c r="Q49" s="1"/>
    </row>
    <row r="50" spans="1:17" ht="18.75" customHeight="1">
      <c r="A50" s="483"/>
      <c r="B50" s="491"/>
      <c r="C50" s="408">
        <f>IF(ISBLANK('参加申込(団体戦)'!$F44),"",VLOOKUP('参加申込(団体戦)'!$F44,'部員名簿'!$A$9:$J$99,3))</f>
      </c>
      <c r="D50" s="409"/>
      <c r="E50" s="410"/>
      <c r="F50" s="408">
        <f>IF(ISBLANK('参加申込(団体戦)'!$F44),"",VLOOKUP('参加申込(団体戦)'!$F44,'部員名簿'!$A$9:$J$99,4))</f>
      </c>
      <c r="G50" s="409"/>
      <c r="H50" s="410"/>
      <c r="I50" s="412"/>
      <c r="J50" s="408">
        <f>IF(ISBLANK('参加申込(団体戦)'!$F45),"",VLOOKUP('参加申込(団体戦)'!$F45,'部員名簿'!$A$9:$J$99,3))</f>
      </c>
      <c r="K50" s="409"/>
      <c r="L50" s="410"/>
      <c r="M50" s="408">
        <f>IF(ISBLANK('参加申込(団体戦)'!$F45),"",VLOOKUP('参加申込(団体戦)'!$F45,'部員名簿'!$A$9:$J$99,4))</f>
      </c>
      <c r="N50" s="409"/>
      <c r="O50" s="410"/>
      <c r="P50" s="407"/>
      <c r="Q50" s="1"/>
    </row>
    <row r="51" spans="1:17" ht="11.25" customHeight="1">
      <c r="A51" s="483"/>
      <c r="B51" s="491"/>
      <c r="C51" s="413">
        <f>IF(ISBLANK('参加申込(団体戦)'!$F46),"",VLOOKUP('参加申込(団体戦)'!$F46,'部員名簿'!$A$9:$J$99,5))</f>
      </c>
      <c r="D51" s="414"/>
      <c r="E51" s="415"/>
      <c r="F51" s="413">
        <f>IF(ISBLANK('参加申込(団体戦)'!$F46),"",VLOOKUP('参加申込(団体戦)'!$F46,'部員名簿'!$A$9:$J$99,6))</f>
      </c>
      <c r="G51" s="414"/>
      <c r="H51" s="415"/>
      <c r="I51" s="411">
        <f>IF(ISBLANK('参加申込(団体戦)'!$F46),"",VLOOKUP('参加申込(団体戦)'!$F46,'部員名簿'!$A$9:$J$99,9))</f>
      </c>
      <c r="J51" s="413">
        <f>IF(ISBLANK('参加申込(団体戦)'!$F47),"",VLOOKUP('参加申込(団体戦)'!$F47,'部員名簿'!$A$9:$J$99,5))</f>
      </c>
      <c r="K51" s="414"/>
      <c r="L51" s="415"/>
      <c r="M51" s="413">
        <f>IF(ISBLANK('参加申込(団体戦)'!$F47),"",VLOOKUP('参加申込(団体戦)'!$F47,'部員名簿'!$A$9:$J$99,6))</f>
      </c>
      <c r="N51" s="414"/>
      <c r="O51" s="415"/>
      <c r="P51" s="406">
        <f>IF(ISBLANK('参加申込(団体戦)'!$F47),"",VLOOKUP('参加申込(団体戦)'!$F47,'部員名簿'!$A$9:$J$99,9))</f>
      </c>
      <c r="Q51" s="1"/>
    </row>
    <row r="52" spans="1:17" ht="18.75" customHeight="1" thickBot="1">
      <c r="A52" s="489"/>
      <c r="B52" s="493"/>
      <c r="C52" s="418">
        <f>IF(ISBLANK('参加申込(団体戦)'!$F46),"",VLOOKUP('参加申込(団体戦)'!$F46,'部員名簿'!$A$9:$J$99,3))</f>
      </c>
      <c r="D52" s="419"/>
      <c r="E52" s="420"/>
      <c r="F52" s="418">
        <f>IF(ISBLANK('参加申込(団体戦)'!$F46),"",VLOOKUP('参加申込(団体戦)'!$F46,'部員名簿'!$A$9:$J$99,4))</f>
      </c>
      <c r="G52" s="419"/>
      <c r="H52" s="420"/>
      <c r="I52" s="416"/>
      <c r="J52" s="418">
        <f>IF(ISBLANK('参加申込(団体戦)'!$F47),"",VLOOKUP('参加申込(団体戦)'!$F47,'部員名簿'!$A$9:$J$99,3))</f>
      </c>
      <c r="K52" s="419"/>
      <c r="L52" s="420"/>
      <c r="M52" s="418">
        <f>IF(ISBLANK('参加申込(団体戦)'!$F47),"",VLOOKUP('参加申込(団体戦)'!$F47,'部員名簿'!$A$9:$J$99,4))</f>
      </c>
      <c r="N52" s="419"/>
      <c r="O52" s="420"/>
      <c r="P52" s="417"/>
      <c r="Q52" s="1"/>
    </row>
  </sheetData>
  <sheetProtection/>
  <mergeCells count="257">
    <mergeCell ref="A45:A46"/>
    <mergeCell ref="A47:A52"/>
    <mergeCell ref="B13:B20"/>
    <mergeCell ref="B21:B28"/>
    <mergeCell ref="B29:B36"/>
    <mergeCell ref="B37:B44"/>
    <mergeCell ref="B45:B52"/>
    <mergeCell ref="A29:A30"/>
    <mergeCell ref="A31:A36"/>
    <mergeCell ref="A37:A38"/>
    <mergeCell ref="A3:B3"/>
    <mergeCell ref="A6:B6"/>
    <mergeCell ref="A7:B7"/>
    <mergeCell ref="A8:B8"/>
    <mergeCell ref="A39:A44"/>
    <mergeCell ref="A15:A20"/>
    <mergeCell ref="A13:A14"/>
    <mergeCell ref="A21:A22"/>
    <mergeCell ref="A23:A28"/>
    <mergeCell ref="A9:B9"/>
    <mergeCell ref="M6:N6"/>
    <mergeCell ref="O6:P6"/>
    <mergeCell ref="G8:H8"/>
    <mergeCell ref="I8:J8"/>
    <mergeCell ref="K8:L8"/>
    <mergeCell ref="M8:N8"/>
    <mergeCell ref="C7:H7"/>
    <mergeCell ref="I7:P7"/>
    <mergeCell ref="C8:D8"/>
    <mergeCell ref="E8:F8"/>
    <mergeCell ref="C6:D6"/>
    <mergeCell ref="E6:F6"/>
    <mergeCell ref="G6:H6"/>
    <mergeCell ref="C3:I3"/>
    <mergeCell ref="D4:E4"/>
    <mergeCell ref="G4:H4"/>
    <mergeCell ref="I4:P4"/>
    <mergeCell ref="C5:P5"/>
    <mergeCell ref="I6:J6"/>
    <mergeCell ref="K6:L6"/>
    <mergeCell ref="J3:K3"/>
    <mergeCell ref="L3:O3"/>
    <mergeCell ref="P19:P20"/>
    <mergeCell ref="C20:E20"/>
    <mergeCell ref="F20:H20"/>
    <mergeCell ref="J20:L20"/>
    <mergeCell ref="M20:O20"/>
    <mergeCell ref="I19:I20"/>
    <mergeCell ref="J19:L19"/>
    <mergeCell ref="M19:O19"/>
    <mergeCell ref="M52:O52"/>
    <mergeCell ref="C19:E19"/>
    <mergeCell ref="F19:H19"/>
    <mergeCell ref="I51:I52"/>
    <mergeCell ref="I47:I48"/>
    <mergeCell ref="C45:E45"/>
    <mergeCell ref="F45:H45"/>
    <mergeCell ref="C46:E46"/>
    <mergeCell ref="C52:E52"/>
    <mergeCell ref="F52:H52"/>
    <mergeCell ref="C51:E51"/>
    <mergeCell ref="F51:H51"/>
    <mergeCell ref="P51:P52"/>
    <mergeCell ref="I49:I50"/>
    <mergeCell ref="J49:L49"/>
    <mergeCell ref="M49:O49"/>
    <mergeCell ref="C49:E49"/>
    <mergeCell ref="J51:L51"/>
    <mergeCell ref="M51:O51"/>
    <mergeCell ref="J52:L52"/>
    <mergeCell ref="F48:H48"/>
    <mergeCell ref="P49:P50"/>
    <mergeCell ref="J50:L50"/>
    <mergeCell ref="M50:O50"/>
    <mergeCell ref="F49:H49"/>
    <mergeCell ref="P47:P48"/>
    <mergeCell ref="J48:L48"/>
    <mergeCell ref="M48:O48"/>
    <mergeCell ref="I45:I46"/>
    <mergeCell ref="J45:L45"/>
    <mergeCell ref="C50:E50"/>
    <mergeCell ref="F50:H50"/>
    <mergeCell ref="J47:L47"/>
    <mergeCell ref="M47:O47"/>
    <mergeCell ref="C47:E47"/>
    <mergeCell ref="F46:H46"/>
    <mergeCell ref="F47:H47"/>
    <mergeCell ref="C48:E48"/>
    <mergeCell ref="J43:L43"/>
    <mergeCell ref="M43:O43"/>
    <mergeCell ref="P43:P44"/>
    <mergeCell ref="J44:L44"/>
    <mergeCell ref="M44:O44"/>
    <mergeCell ref="M45:O45"/>
    <mergeCell ref="P45:P46"/>
    <mergeCell ref="J46:L46"/>
    <mergeCell ref="M46:O46"/>
    <mergeCell ref="C44:E44"/>
    <mergeCell ref="F44:H44"/>
    <mergeCell ref="I43:I44"/>
    <mergeCell ref="M41:O41"/>
    <mergeCell ref="C41:E41"/>
    <mergeCell ref="F41:H41"/>
    <mergeCell ref="C42:E42"/>
    <mergeCell ref="F42:H42"/>
    <mergeCell ref="I41:I42"/>
    <mergeCell ref="C43:E43"/>
    <mergeCell ref="J37:L37"/>
    <mergeCell ref="J38:L38"/>
    <mergeCell ref="P41:P42"/>
    <mergeCell ref="J42:L42"/>
    <mergeCell ref="M42:O42"/>
    <mergeCell ref="P39:P40"/>
    <mergeCell ref="J40:L40"/>
    <mergeCell ref="M40:O40"/>
    <mergeCell ref="J41:L41"/>
    <mergeCell ref="J35:L35"/>
    <mergeCell ref="M35:O35"/>
    <mergeCell ref="C39:E39"/>
    <mergeCell ref="F39:H39"/>
    <mergeCell ref="C40:E40"/>
    <mergeCell ref="F40:H40"/>
    <mergeCell ref="I39:I40"/>
    <mergeCell ref="J39:L39"/>
    <mergeCell ref="M39:O39"/>
    <mergeCell ref="I37:I38"/>
    <mergeCell ref="C38:E38"/>
    <mergeCell ref="F38:H38"/>
    <mergeCell ref="F43:H43"/>
    <mergeCell ref="P35:P36"/>
    <mergeCell ref="J36:L36"/>
    <mergeCell ref="M36:O36"/>
    <mergeCell ref="M38:O38"/>
    <mergeCell ref="M37:O37"/>
    <mergeCell ref="P37:P38"/>
    <mergeCell ref="I35:I36"/>
    <mergeCell ref="C35:E35"/>
    <mergeCell ref="F35:H35"/>
    <mergeCell ref="C36:E36"/>
    <mergeCell ref="F36:H36"/>
    <mergeCell ref="C37:E37"/>
    <mergeCell ref="F37:H37"/>
    <mergeCell ref="P31:P32"/>
    <mergeCell ref="J32:L32"/>
    <mergeCell ref="M32:O32"/>
    <mergeCell ref="C33:E33"/>
    <mergeCell ref="F33:H33"/>
    <mergeCell ref="I33:I34"/>
    <mergeCell ref="J33:L33"/>
    <mergeCell ref="M33:O33"/>
    <mergeCell ref="J34:L34"/>
    <mergeCell ref="M34:O34"/>
    <mergeCell ref="C34:E34"/>
    <mergeCell ref="F34:H34"/>
    <mergeCell ref="P33:P34"/>
    <mergeCell ref="I31:I32"/>
    <mergeCell ref="J31:L31"/>
    <mergeCell ref="M31:O31"/>
    <mergeCell ref="C31:E31"/>
    <mergeCell ref="F31:H31"/>
    <mergeCell ref="C32:E32"/>
    <mergeCell ref="F32:H32"/>
    <mergeCell ref="J29:L29"/>
    <mergeCell ref="M29:O29"/>
    <mergeCell ref="P29:P30"/>
    <mergeCell ref="C30:E30"/>
    <mergeCell ref="F30:H30"/>
    <mergeCell ref="J30:L30"/>
    <mergeCell ref="M30:O30"/>
    <mergeCell ref="I29:I30"/>
    <mergeCell ref="C29:E29"/>
    <mergeCell ref="F29:H29"/>
    <mergeCell ref="P15:P16"/>
    <mergeCell ref="C17:E17"/>
    <mergeCell ref="F17:H17"/>
    <mergeCell ref="I17:I18"/>
    <mergeCell ref="J17:L17"/>
    <mergeCell ref="M17:O17"/>
    <mergeCell ref="P17:P18"/>
    <mergeCell ref="I15:I16"/>
    <mergeCell ref="J15:L15"/>
    <mergeCell ref="J18:L18"/>
    <mergeCell ref="M18:O18"/>
    <mergeCell ref="M15:O15"/>
    <mergeCell ref="J16:L16"/>
    <mergeCell ref="M16:O16"/>
    <mergeCell ref="A11:A12"/>
    <mergeCell ref="B11:B12"/>
    <mergeCell ref="A1:C1"/>
    <mergeCell ref="D1:J1"/>
    <mergeCell ref="L1:P1"/>
    <mergeCell ref="C18:E18"/>
    <mergeCell ref="F18:H18"/>
    <mergeCell ref="C15:E15"/>
    <mergeCell ref="F15:H15"/>
    <mergeCell ref="C16:E16"/>
    <mergeCell ref="F16:H16"/>
    <mergeCell ref="A4:B5"/>
    <mergeCell ref="O8:P8"/>
    <mergeCell ref="C12:E12"/>
    <mergeCell ref="F12:H12"/>
    <mergeCell ref="J12:L12"/>
    <mergeCell ref="M12:O12"/>
    <mergeCell ref="C11:I11"/>
    <mergeCell ref="J11:P11"/>
    <mergeCell ref="C9:H9"/>
    <mergeCell ref="I9:P9"/>
    <mergeCell ref="P13:P14"/>
    <mergeCell ref="J14:L14"/>
    <mergeCell ref="M14:O14"/>
    <mergeCell ref="C13:E13"/>
    <mergeCell ref="F13:H13"/>
    <mergeCell ref="C14:E14"/>
    <mergeCell ref="F14:H14"/>
    <mergeCell ref="M13:O13"/>
    <mergeCell ref="I13:I14"/>
    <mergeCell ref="J13:L13"/>
    <mergeCell ref="P21:P22"/>
    <mergeCell ref="J22:L22"/>
    <mergeCell ref="M22:O22"/>
    <mergeCell ref="C21:E21"/>
    <mergeCell ref="F21:H21"/>
    <mergeCell ref="C22:E22"/>
    <mergeCell ref="F22:H22"/>
    <mergeCell ref="I21:I22"/>
    <mergeCell ref="J21:L21"/>
    <mergeCell ref="M21:O21"/>
    <mergeCell ref="M23:O23"/>
    <mergeCell ref="P23:P24"/>
    <mergeCell ref="J24:L24"/>
    <mergeCell ref="M24:O24"/>
    <mergeCell ref="C23:E23"/>
    <mergeCell ref="F23:H23"/>
    <mergeCell ref="C24:E24"/>
    <mergeCell ref="F24:H24"/>
    <mergeCell ref="I25:I26"/>
    <mergeCell ref="J25:L25"/>
    <mergeCell ref="J28:L28"/>
    <mergeCell ref="J26:L26"/>
    <mergeCell ref="I23:I24"/>
    <mergeCell ref="J23:L23"/>
    <mergeCell ref="C28:E28"/>
    <mergeCell ref="F28:H28"/>
    <mergeCell ref="M27:O27"/>
    <mergeCell ref="M25:O25"/>
    <mergeCell ref="P27:P28"/>
    <mergeCell ref="M28:O28"/>
    <mergeCell ref="P25:P26"/>
    <mergeCell ref="M26:O26"/>
    <mergeCell ref="I27:I28"/>
    <mergeCell ref="J27:L27"/>
    <mergeCell ref="C25:E25"/>
    <mergeCell ref="F25:H25"/>
    <mergeCell ref="C26:E26"/>
    <mergeCell ref="F26:H26"/>
    <mergeCell ref="C27:E27"/>
    <mergeCell ref="F27:H27"/>
  </mergeCells>
  <conditionalFormatting sqref="C13 F13 C14:H14 J13 M13 J14:O14 C15 C17 C19 C21 C23 C25 C27 C29 C31 C33 C35 C37 C39 C41 C43 C45 C47 C49 C51 F15 F17 F19 F21 F23 F25 F27 F29 F31 F33 F35 F37 F39 F41 F43 F45 F47 F49 F51 C16:H16 C18:H18 C20:H20 C22:H22 C24:H24 C26:H26 C28:H28 C30:H30 C32:H32 C34:H34 C36:H36 C38:H38 C40:H40 C42:H42 C44:H44 C46:H46 C48:H48 C50:H50 C52:H52 J15 J17 J19 J21 J23 J25 J27 J29 J31 J33 J35 J37 J39 J41 J43 J45 J47 J49 J51 M15 M17 M19 M21 M23 M25 M27 M29 M31 M33 M35 M37 M39 M41 M43 M45 M47 M49 M51 J16:O16 J18:O18 J20:O20 J22:O22 J24:O24 J26:O26 J28:O28 J30:O30 J32:O32 J34:O34 J36:O36 J38:O38 J40:O40 J42:O42 J44:O44 J46:O46 J48:O48 J50:O50 J52:O52 I13:I52 P13:P52">
    <cfRule type="expression" priority="1" dxfId="11" stopIfTrue="1">
      <formula>ISERROR(C13)</formula>
    </cfRule>
  </conditionalFormatting>
  <printOptions/>
  <pageMargins left="0.5905511811023623"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大石　将之</dc:creator>
  <cp:keywords/>
  <dc:description/>
  <cp:lastModifiedBy>dai</cp:lastModifiedBy>
  <cp:lastPrinted>2016-03-11T02:55:17Z</cp:lastPrinted>
  <dcterms:created xsi:type="dcterms:W3CDTF">2003-06-17T05:51:02Z</dcterms:created>
  <dcterms:modified xsi:type="dcterms:W3CDTF">2016-03-25T04:26:41Z</dcterms:modified>
  <cp:category/>
  <cp:version/>
  <cp:contentType/>
  <cp:contentStatus/>
</cp:coreProperties>
</file>